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 y Otros\PÁGINA WEB - 2019\Publicaciones\Tablas anuarios\2016\"/>
    </mc:Choice>
  </mc:AlternateContent>
  <bookViews>
    <workbookView xWindow="0" yWindow="0" windowWidth="23040" windowHeight="8835"/>
  </bookViews>
  <sheets>
    <sheet name="CAP 1 Inter. Comercial Contin " sheetId="1" r:id="rId1"/>
    <sheet name="CAP 1 Comercio Exterior chileno" sheetId="2" r:id="rId2"/>
    <sheet name="CAP 2 Pples productos expo" sheetId="3" r:id="rId3"/>
    <sheet name="CAP 2 Ppales destinos expo" sheetId="4" r:id="rId4"/>
    <sheet name="CAP 2 Mov carga xvía transporte" sheetId="5" r:id="rId5"/>
    <sheet name="CAP 2 Ppales expo mineras" sheetId="6" r:id="rId6"/>
    <sheet name="CAP 2 Ppales expo no mineras" sheetId="7" r:id="rId7"/>
    <sheet name="CAP 2 Ppales rubros xreg embarq" sheetId="8" r:id="rId8"/>
    <sheet name="CAP 2 Mov carga xlugar salida" sheetId="9" r:id="rId9"/>
    <sheet name="CAP 3 Categor serv calificados" sheetId="10" r:id="rId10"/>
    <sheet name="CAP 3 Servic transfronterizos " sheetId="11" r:id="rId11"/>
    <sheet name="CAP 4 Ppales produc impo" sheetId="12" r:id="rId12"/>
    <sheet name="CAP 4 Ppales origen impo" sheetId="13" r:id="rId13"/>
    <sheet name="CAP 4 Mov carga xvía transporte" sheetId="14" r:id="rId14"/>
    <sheet name="CAP 4 Ppales impo combust" sheetId="15" r:id="rId15"/>
    <sheet name="CAP 4 Ppales impo no combust" sheetId="16" r:id="rId16"/>
    <sheet name="CAP 4 Mov carga xlugar ingreso" sheetId="17" r:id="rId17"/>
    <sheet name="CAP 5 Recaudación Tributaria" sheetId="18" r:id="rId18"/>
    <sheet name="CAP 5 Ppales gravámenes" sheetId="19" r:id="rId19"/>
    <sheet name="CAP 5 Recaudación x gravámenes" sheetId="20" r:id="rId20"/>
    <sheet name="CAP 5 Recauda Ley CortadePuerto" sheetId="21" r:id="rId21"/>
    <sheet name="CAP 5 Arancel efect xpaís orige" sheetId="22" r:id="rId22"/>
    <sheet name="CAP 6 Zona Franca" sheetId="23" r:id="rId23"/>
    <sheet name="CAP 7 Ingreso vehíc y viajeros" sheetId="24" r:id="rId24"/>
    <sheet name="CAP 7 Salida vehíc y viajeros" sheetId="25" r:id="rId25"/>
    <sheet name="CAP 7 Ingreso camiones y carga" sheetId="26" r:id="rId26"/>
    <sheet name="CAP 7 Salida camiones y carga" sheetId="27" r:id="rId27"/>
    <sheet name="CAP 8 Destinaciones de salida " sheetId="28" r:id="rId28"/>
    <sheet name="CAP 8 Destinaciones de ingreso" sheetId="29" r:id="rId29"/>
    <sheet name="CAP 8 Arica" sheetId="30" r:id="rId30"/>
    <sheet name="CAP 8 Iquique" sheetId="31" r:id="rId31"/>
    <sheet name="CAP 8 Tocopilla" sheetId="32" r:id="rId32"/>
    <sheet name="CAP 8 Antofagasta" sheetId="33" r:id="rId33"/>
    <sheet name="CAP 8 Chañaral" sheetId="34" r:id="rId34"/>
    <sheet name="CAP 8 Coquimbo" sheetId="35" r:id="rId35"/>
    <sheet name="CAP 8 Los Andes" sheetId="36" r:id="rId36"/>
    <sheet name="CAP 8 Valparaíso" sheetId="37" r:id="rId37"/>
    <sheet name="CAP 8 San Antonio" sheetId="38" r:id="rId38"/>
    <sheet name="CAP 8 Metropolitana" sheetId="39" r:id="rId39"/>
    <sheet name="CAP 8 Talcahuano" sheetId="40" r:id="rId40"/>
    <sheet name="CAP 8 Osorno" sheetId="41" r:id="rId41"/>
    <sheet name="CAP 8 Puerto Montt" sheetId="42" r:id="rId42"/>
    <sheet name="CAP 8 Coyhaique" sheetId="43" r:id="rId43"/>
    <sheet name="CAP 8 Puerto Aysén" sheetId="44" r:id="rId44"/>
    <sheet name="CAP 8 Punta Arenas" sheetId="45" r:id="rId45"/>
  </sheets>
  <definedNames>
    <definedName name="_Toc472954056" localSheetId="0">'CAP 1 Inter. Comercial Contin '!$B$2</definedName>
    <definedName name="_Toc472954057" localSheetId="1">'CAP 1 Comercio Exterior chileno'!$B$2</definedName>
    <definedName name="_Toc472954060" localSheetId="2">'CAP 2 Pples productos expo'!$B$2</definedName>
    <definedName name="_Toc472954061" localSheetId="3">'CAP 2 Ppales destinos expo'!$B$2</definedName>
    <definedName name="_Toc472954062" localSheetId="4">'CAP 2 Mov carga xvía transporte'!$B$2</definedName>
    <definedName name="_Toc472954064" localSheetId="5">'CAP 2 Ppales expo mineras'!$B$2</definedName>
    <definedName name="_Toc472954066" localSheetId="6">'CAP 2 Ppales expo no mineras'!$B$2</definedName>
    <definedName name="_Toc472954068" localSheetId="7">'CAP 2 Ppales rubros xreg embarq'!#REF!</definedName>
    <definedName name="_Toc472954072" localSheetId="9">'CAP 3 Categor serv calificados'!$B$2</definedName>
    <definedName name="_Toc472954076" localSheetId="11">'CAP 4 Ppales produc impo'!$B$2</definedName>
    <definedName name="_Toc472954077" localSheetId="12">'CAP 4 Ppales origen impo'!$B$2</definedName>
    <definedName name="_Toc472954080" localSheetId="14">'CAP 4 Ppales impo combust'!$B$2</definedName>
    <definedName name="_Toc472954087" localSheetId="17">'CAP 5 Recaudación Tributaria'!#REF!</definedName>
    <definedName name="_Toc472954094" localSheetId="20">'CAP 5 Recauda Ley CortadePuerto'!$B$2</definedName>
    <definedName name="_Toc472954098" localSheetId="22">'CAP 6 Zona Franca'!#REF!</definedName>
    <definedName name="_Toc472954119" localSheetId="33">'CAP 8 Chañaral'!$B$2</definedName>
    <definedName name="_Toc472954122" localSheetId="36">'CAP 8 Valparaíso'!$B$2</definedName>
    <definedName name="_Toc472954128" localSheetId="42">'CAP 8 Coyhaique'!$B$2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34" l="1"/>
  <c r="H47" i="34"/>
  <c r="I46" i="34"/>
  <c r="H46" i="34"/>
  <c r="I45" i="34"/>
  <c r="H45" i="34"/>
  <c r="I44" i="34"/>
  <c r="H44" i="34"/>
  <c r="I43" i="34"/>
  <c r="H43" i="34"/>
  <c r="I42" i="34"/>
  <c r="H42" i="34"/>
  <c r="K35" i="34"/>
  <c r="K34" i="34"/>
  <c r="J34" i="34"/>
  <c r="J33" i="34"/>
  <c r="J32" i="34"/>
  <c r="J31" i="34"/>
  <c r="J30" i="34"/>
  <c r="J29" i="34"/>
  <c r="K28" i="34"/>
  <c r="J28" i="34"/>
  <c r="K27" i="34"/>
  <c r="J27" i="34"/>
  <c r="K26" i="34"/>
  <c r="J26" i="34"/>
  <c r="J25" i="34"/>
  <c r="J24" i="34"/>
  <c r="K23" i="34"/>
  <c r="J23" i="34"/>
  <c r="K22" i="34"/>
  <c r="J22" i="34"/>
  <c r="K21" i="34"/>
  <c r="J21" i="34"/>
  <c r="I47" i="33"/>
  <c r="H47" i="33"/>
  <c r="G47" i="33"/>
  <c r="F47" i="33"/>
  <c r="E47" i="33"/>
  <c r="D47" i="33"/>
  <c r="C47" i="33"/>
  <c r="I46" i="33"/>
  <c r="H46" i="33"/>
  <c r="I45" i="33"/>
  <c r="H45" i="33"/>
  <c r="I44" i="33"/>
  <c r="H44" i="33"/>
  <c r="I43" i="33"/>
  <c r="H43" i="33"/>
  <c r="I42" i="33"/>
  <c r="H42" i="33"/>
  <c r="K35" i="33"/>
  <c r="K34" i="33"/>
  <c r="J34" i="33"/>
  <c r="K33" i="33"/>
  <c r="J33" i="33"/>
  <c r="K32" i="33"/>
  <c r="J32" i="33"/>
  <c r="K31" i="33"/>
  <c r="J31" i="33"/>
  <c r="K30" i="33"/>
  <c r="J30" i="33"/>
  <c r="K29" i="33"/>
  <c r="J29" i="33"/>
  <c r="K28" i="33"/>
  <c r="J28" i="33"/>
  <c r="K27" i="33"/>
  <c r="J27" i="33"/>
  <c r="K26" i="33"/>
  <c r="J26" i="33"/>
  <c r="K25" i="33"/>
  <c r="J25" i="33"/>
  <c r="K24" i="33"/>
  <c r="J24" i="33"/>
  <c r="K23" i="33"/>
  <c r="J23" i="33"/>
  <c r="K22" i="33"/>
  <c r="J22" i="33"/>
  <c r="K21" i="33"/>
  <c r="J21" i="33"/>
  <c r="J11" i="27" l="1"/>
  <c r="J42" i="27" s="1"/>
  <c r="F11" i="27"/>
  <c r="F42" i="27" s="1"/>
  <c r="J9" i="27"/>
  <c r="F70" i="23" l="1"/>
  <c r="E70" i="23"/>
  <c r="F68" i="23"/>
  <c r="E68" i="23"/>
  <c r="F67" i="23"/>
  <c r="F69" i="23" s="1"/>
  <c r="E67" i="23"/>
  <c r="E69" i="23" s="1"/>
  <c r="F65" i="23"/>
  <c r="E65" i="23"/>
  <c r="F64" i="23"/>
  <c r="F66" i="23" s="1"/>
  <c r="E64" i="23"/>
  <c r="E66" i="23" s="1"/>
  <c r="F35" i="23"/>
  <c r="E35" i="23"/>
  <c r="F33" i="23"/>
  <c r="E33" i="23"/>
  <c r="F32" i="23"/>
  <c r="F34" i="23" s="1"/>
  <c r="E32" i="23"/>
  <c r="E34" i="23" s="1"/>
  <c r="F30" i="23"/>
  <c r="E30" i="23"/>
  <c r="F29" i="23"/>
  <c r="F31" i="23" s="1"/>
  <c r="E29" i="23"/>
  <c r="E31" i="23" s="1"/>
  <c r="I45" i="21" l="1"/>
  <c r="H45" i="21"/>
  <c r="G45" i="21"/>
  <c r="F45" i="21"/>
  <c r="J45" i="21" s="1"/>
  <c r="E45" i="21"/>
  <c r="D45" i="21"/>
  <c r="J44" i="21"/>
  <c r="I42" i="21"/>
  <c r="H42" i="21"/>
  <c r="G42" i="21"/>
  <c r="F42" i="21"/>
  <c r="J42" i="21" s="1"/>
  <c r="E42" i="21"/>
  <c r="D42" i="21"/>
  <c r="J41" i="21"/>
  <c r="J40" i="21"/>
  <c r="I39" i="21"/>
  <c r="J39" i="21" s="1"/>
  <c r="H39" i="21"/>
  <c r="G39" i="21"/>
  <c r="F39" i="21"/>
  <c r="E39" i="21"/>
  <c r="D39" i="21"/>
  <c r="J38" i="21"/>
  <c r="H70" i="17" l="1"/>
  <c r="I70" i="17" s="1"/>
  <c r="G70" i="17"/>
  <c r="F70" i="17"/>
  <c r="E70" i="17"/>
  <c r="D70" i="17"/>
  <c r="H62" i="17"/>
  <c r="G62" i="17"/>
  <c r="F62" i="17"/>
  <c r="E62" i="17"/>
  <c r="D62" i="17"/>
  <c r="I56" i="17"/>
  <c r="I62" i="17" l="1"/>
  <c r="H63" i="9"/>
  <c r="G63" i="9"/>
  <c r="I63" i="9" s="1"/>
  <c r="F63" i="9"/>
  <c r="E63" i="9"/>
  <c r="D63" i="9"/>
  <c r="I57" i="9"/>
</calcChain>
</file>

<file path=xl/sharedStrings.xml><?xml version="1.0" encoding="utf-8"?>
<sst xmlns="http://schemas.openxmlformats.org/spreadsheetml/2006/main" count="3052" uniqueCount="960">
  <si>
    <t>(En millones de US$ FOB)</t>
  </si>
  <si>
    <t>Asia</t>
  </si>
  <si>
    <t>Europa</t>
  </si>
  <si>
    <t>Otros</t>
  </si>
  <si>
    <t>Total</t>
  </si>
  <si>
    <t>Participación 2016</t>
  </si>
  <si>
    <t>Variación 2016/2015</t>
  </si>
  <si>
    <t>(En millones de US$)</t>
  </si>
  <si>
    <t>Minería del Cobre (cobre metálico y concentrados)</t>
  </si>
  <si>
    <t>Otros Productos mineros (oro, molibdeno, etc.)</t>
  </si>
  <si>
    <t>Los demás productos (salmón, frutas, vinos, etc.)</t>
  </si>
  <si>
    <t>Combustibles derivados del Petróleo</t>
  </si>
  <si>
    <t>Otros combustibles (carbón, etc.)</t>
  </si>
  <si>
    <t>Los demás productos</t>
  </si>
  <si>
    <t xml:space="preserve">Total Exportación </t>
  </si>
  <si>
    <t xml:space="preserve">Total Importación </t>
  </si>
  <si>
    <t>América</t>
  </si>
  <si>
    <t>África</t>
  </si>
  <si>
    <t>Oceanía</t>
  </si>
  <si>
    <r>
      <rPr>
        <b/>
        <sz val="11"/>
        <rFont val="Times New Roman"/>
        <family val="1"/>
      </rPr>
      <t xml:space="preserve"> </t>
    </r>
    <r>
      <rPr>
        <b/>
        <sz val="11"/>
        <rFont val="Calibri Light"/>
        <family val="2"/>
      </rPr>
      <t>Intercambio comercial por continente, 2012-2016</t>
    </r>
  </si>
  <si>
    <t>Fuente: Declaraciones de Ingreso (DIN) y Declaraciones de Salida (DUS); Importaciones y Exportaciones a título definitivo ajustadas con sus documentos modificatorios. Servicio Nacional de Aduanas</t>
  </si>
  <si>
    <t>Comercio exterior chileno, 2012-2016</t>
  </si>
  <si>
    <t xml:space="preserve">Exportación
(FOB)
</t>
  </si>
  <si>
    <t xml:space="preserve">Importación
(CIF)
</t>
  </si>
  <si>
    <t>Principales productos de las exportaciones chilenas, 2012-2016</t>
  </si>
  <si>
    <t>Código Arancelario</t>
  </si>
  <si>
    <t>Glosa Arancelaria</t>
  </si>
  <si>
    <t>74031100</t>
  </si>
  <si>
    <t>Cátodos y secciones de cátodo, de cobre refinado</t>
  </si>
  <si>
    <t>26030000</t>
  </si>
  <si>
    <t>Minerales de cobre y sus concentrados</t>
  </si>
  <si>
    <t>74020010</t>
  </si>
  <si>
    <t>Cobre para el afino</t>
  </si>
  <si>
    <t>74081110</t>
  </si>
  <si>
    <t>Alambre de cobre refinado, de sección transversal entre 6 mm y 9,5 mm</t>
  </si>
  <si>
    <t>47032100</t>
  </si>
  <si>
    <t>Pasta química de maderas a la sosa (soda) o al sulfato, excepto para disolverde, de coníferas , semiblanqueada o blanqueada</t>
  </si>
  <si>
    <t>47032910</t>
  </si>
  <si>
    <t xml:space="preserve">Pasta química de maderas a la sosa (soda) o al sulfato, excepto para disolver, distintas a las coníferas, semiblanqueada o blanqueada de eucaliptus </t>
  </si>
  <si>
    <t>00259900</t>
  </si>
  <si>
    <t>Los demás servicios considerados exportación</t>
  </si>
  <si>
    <t>03044120</t>
  </si>
  <si>
    <t>Salmones del Atlántico y salmones del Danubio</t>
  </si>
  <si>
    <t>71081200</t>
  </si>
  <si>
    <t>Las demás formas de oro en bruto, para uso no monetario</t>
  </si>
  <si>
    <t>08092919</t>
  </si>
  <si>
    <t xml:space="preserve">Las demás cerezas dulces frescas </t>
  </si>
  <si>
    <t>03021410</t>
  </si>
  <si>
    <t xml:space="preserve">Salmones enteros frescos o refrigerados del Atlántico (Salmo salar) y salmones del Danubio (Hucho hucho) </t>
  </si>
  <si>
    <t>26011110</t>
  </si>
  <si>
    <t>Minerales de hierro y sus concentrados, finos sin aglomerar</t>
  </si>
  <si>
    <t>26131010</t>
  </si>
  <si>
    <t>Concentrados minerales de molibdeno tostados</t>
  </si>
  <si>
    <t>08104029</t>
  </si>
  <si>
    <t xml:space="preserve">Los demás arándanos azules o blueberry, frescos </t>
  </si>
  <si>
    <t>03048120</t>
  </si>
  <si>
    <t>Filetes congelados de salmones del Atlántico y del Danubio</t>
  </si>
  <si>
    <t>44071012</t>
  </si>
  <si>
    <t>Madera simplemente aserrada de coníferas de pino insigne</t>
  </si>
  <si>
    <t>28369100</t>
  </si>
  <si>
    <t>Carbonatos de litio</t>
  </si>
  <si>
    <t>22042168</t>
  </si>
  <si>
    <t xml:space="preserve">Mezclas de vino tinto con denominación de origen en recipientes con capacidad inferior o igual a 2 1 </t>
  </si>
  <si>
    <t>03031310</t>
  </si>
  <si>
    <t>Salmones enteros congelados del Atlántico (Salmo salar) y salmones del Danubio (Hucho hucho)</t>
  </si>
  <si>
    <t>03031220</t>
  </si>
  <si>
    <t>Los demás salmones del Pacífico, descabezados y eviscerados («HG»), sin hígados, huevas ni lechas, congelados</t>
  </si>
  <si>
    <t>26209920</t>
  </si>
  <si>
    <t>Escorias, cenizas y residuos que contengan principalmente plata</t>
  </si>
  <si>
    <t>28012000</t>
  </si>
  <si>
    <t>Yodo</t>
  </si>
  <si>
    <t>44123910</t>
  </si>
  <si>
    <t xml:space="preserve">Las demás maderas contrachapadas, maderas chapadas y maderas estratificadas similar de coníferas </t>
  </si>
  <si>
    <t>08061039</t>
  </si>
  <si>
    <t xml:space="preserve">Las demás uvas fresca, variedad Red globe </t>
  </si>
  <si>
    <t>08044019</t>
  </si>
  <si>
    <t xml:space="preserve">Las demás paltas (aguacates), variedad Hass, frescas o secas </t>
  </si>
  <si>
    <t>74040019</t>
  </si>
  <si>
    <t>Los demás desperdicios y desechos, de cobre refinado</t>
  </si>
  <si>
    <t>08081029</t>
  </si>
  <si>
    <t xml:space="preserve">Las demás manzanas frescas, variedad Royal gala </t>
  </si>
  <si>
    <t>40111000</t>
  </si>
  <si>
    <t>Neumáticos (llantas neumáticas) nuevos de caucho, de los tipos utilizados en automóviles de turismo (incluidos los del tipo familiar (« break» o «station wagon») y los de carreras)</t>
  </si>
  <si>
    <t>31042000</t>
  </si>
  <si>
    <t>Cloruro de potasio</t>
  </si>
  <si>
    <t>Resto</t>
  </si>
  <si>
    <t>Rancho de Naves</t>
  </si>
  <si>
    <t>Total Exportaciones</t>
  </si>
  <si>
    <r>
      <t xml:space="preserve">Fuente: Declaraciones de Salida (DUS); Exportaciones a </t>
    </r>
    <r>
      <rPr>
        <sz val="8"/>
        <rFont val="Calibri Light"/>
        <family val="2"/>
        <scheme val="major"/>
      </rPr>
      <t>título</t>
    </r>
    <r>
      <rPr>
        <sz val="8"/>
        <color rgb="FF000000"/>
        <rFont val="Calibri Light"/>
        <family val="2"/>
        <scheme val="major"/>
      </rPr>
      <t xml:space="preserve"> definitivo ajustadas con sus documentos modificatorios. Servicio Nacional de Aduanas</t>
    </r>
  </si>
  <si>
    <t>Principales países de destino de las exportaciones chilenas, 2012- 2016</t>
  </si>
  <si>
    <t>Continente</t>
  </si>
  <si>
    <t>País de Destino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</si>
  <si>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</si>
  <si>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</si>
  <si>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</si>
  <si>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</si>
  <si>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</si>
  <si>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>Participación Total 2016</t>
  </si>
  <si>
    <t>Participación por Continente 2016</t>
  </si>
  <si>
    <t>Sudáfrica</t>
  </si>
  <si>
    <t>Egipto</t>
  </si>
  <si>
    <t>Nigeria</t>
  </si>
  <si>
    <t>Total África</t>
  </si>
  <si>
    <t>U.S.A.</t>
  </si>
  <si>
    <t>Brasil</t>
  </si>
  <si>
    <t>Ecuador</t>
  </si>
  <si>
    <t>Perú</t>
  </si>
  <si>
    <t>México</t>
  </si>
  <si>
    <t>Canadá</t>
  </si>
  <si>
    <t>Colombia</t>
  </si>
  <si>
    <t>Argentina</t>
  </si>
  <si>
    <t>Bolivia</t>
  </si>
  <si>
    <t>Costa Rica</t>
  </si>
  <si>
    <t>Total América</t>
  </si>
  <si>
    <t>China</t>
  </si>
  <si>
    <t>Japón</t>
  </si>
  <si>
    <t>Corea Del Sur</t>
  </si>
  <si>
    <t>India</t>
  </si>
  <si>
    <t xml:space="preserve">Taiwán </t>
  </si>
  <si>
    <t>Total Asia</t>
  </si>
  <si>
    <t>Holanda</t>
  </si>
  <si>
    <t>España</t>
  </si>
  <si>
    <t>Italia</t>
  </si>
  <si>
    <t>Francia</t>
  </si>
  <si>
    <t>Alemania</t>
  </si>
  <si>
    <t>Reino Unido</t>
  </si>
  <si>
    <t>Suiza</t>
  </si>
  <si>
    <t>Bélgica</t>
  </si>
  <si>
    <t>Rusia</t>
  </si>
  <si>
    <t>Turquía</t>
  </si>
  <si>
    <t>Total Europa</t>
  </si>
  <si>
    <t>Australia</t>
  </si>
  <si>
    <t>Nueva Zelandia</t>
  </si>
  <si>
    <t>Total Oceanía</t>
  </si>
  <si>
    <t>Fuente: Declaraciones de Salida (DUS); Exportaciones a título definitivo ajustadas con sus documentos modificatorios. Servicio Nacional de Aduanas</t>
  </si>
  <si>
    <t>Movimiento de carga de las exportaciones chilenas por vía de transporte, 2012-2016</t>
  </si>
  <si>
    <t>(En toneladas)</t>
  </si>
  <si>
    <t>VÍA DE TRANSPORTE</t>
  </si>
  <si>
    <t>Maritima, Fluvial y Lacustre</t>
  </si>
  <si>
    <t>Carretero/Terrestre</t>
  </si>
  <si>
    <t>Aéreo</t>
  </si>
  <si>
    <t>Ferroviario</t>
  </si>
  <si>
    <t>Oleoductos, Gasoductos</t>
  </si>
  <si>
    <t>Otra</t>
  </si>
  <si>
    <t xml:space="preserve">Total </t>
  </si>
  <si>
    <t>Principales productos mineros, 2012-2016</t>
  </si>
  <si>
    <t>Productos</t>
  </si>
  <si>
    <t>Principales Exportaciones Mineras</t>
  </si>
  <si>
    <t>Cobre refinado (Formas Primarias)</t>
  </si>
  <si>
    <t>Minerales de cobre concentrados.</t>
  </si>
  <si>
    <t>Oro en bruto, para uso no monetario</t>
  </si>
  <si>
    <t>Minerales de hierro concentrados</t>
  </si>
  <si>
    <t>Minerales de molibdeno concentrados</t>
  </si>
  <si>
    <t>Total Principales Exportaciones Mineras</t>
  </si>
  <si>
    <t>Resto de los Productos Mineros</t>
  </si>
  <si>
    <t>Total Exportaciones Mineras</t>
  </si>
  <si>
    <t>Principales productos no mineros, 2012-2016</t>
  </si>
  <si>
    <t>Exportación No Mineras</t>
  </si>
  <si>
    <t>Frutos Frescos</t>
  </si>
  <si>
    <t>Uvas frescas</t>
  </si>
  <si>
    <t>Manzanas frescas</t>
  </si>
  <si>
    <t>Arándanos frescos</t>
  </si>
  <si>
    <t>Cerezas frescas</t>
  </si>
  <si>
    <t>Total Frutos Frescos</t>
  </si>
  <si>
    <t>Forestales y sus derivados</t>
  </si>
  <si>
    <t>Celulosa</t>
  </si>
  <si>
    <t>Tablas y tablones de madera</t>
  </si>
  <si>
    <t>Tableros de madera (de fibras o partículas de madera)</t>
  </si>
  <si>
    <t>Madera chapada, contrachapada o estratificada</t>
  </si>
  <si>
    <t>Cartulinas</t>
  </si>
  <si>
    <t xml:space="preserve">Resto </t>
  </si>
  <si>
    <t>Total Forestales y sus derivados</t>
  </si>
  <si>
    <t>Productos del Mar</t>
  </si>
  <si>
    <t>Salmones</t>
  </si>
  <si>
    <t>Truchas</t>
  </si>
  <si>
    <t>Merluzas</t>
  </si>
  <si>
    <t>Total Productos del Mar</t>
  </si>
  <si>
    <t>Vitivinícola</t>
  </si>
  <si>
    <t>Vinos con denominación de origen</t>
  </si>
  <si>
    <t>Vinos sin denominación de origen</t>
  </si>
  <si>
    <t>Total Vitivinícola</t>
  </si>
  <si>
    <t>Otros Alimentos</t>
  </si>
  <si>
    <t>Fruta deshidratada</t>
  </si>
  <si>
    <t>Fruta congelada</t>
  </si>
  <si>
    <t>Carne de ave</t>
  </si>
  <si>
    <t>Carne de porcino</t>
  </si>
  <si>
    <t>Harina de pescado</t>
  </si>
  <si>
    <t>Conserva de moluscos y crustáceos</t>
  </si>
  <si>
    <t>Jugo de fruta</t>
  </si>
  <si>
    <t>Fruta en conserva</t>
  </si>
  <si>
    <t>Hortalizas</t>
  </si>
  <si>
    <t>Cereales</t>
  </si>
  <si>
    <t>Total Otros Alimentos</t>
  </si>
  <si>
    <t>Exportación de Servicios</t>
  </si>
  <si>
    <t>Resto de los Productos No Mineros</t>
  </si>
  <si>
    <t>Total Exportaciones No Minera</t>
  </si>
  <si>
    <t>Principales rubros de exportación por región de embarque, 2015-2016</t>
  </si>
  <si>
    <t>Región</t>
  </si>
  <si>
    <t>Cobre</t>
  </si>
  <si>
    <t>Los demás Productos Mineros</t>
  </si>
  <si>
    <t>Resto de los Productos</t>
  </si>
  <si>
    <t>Total 2015</t>
  </si>
  <si>
    <t>Participación 2015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</si>
  <si>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</si>
  <si>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</si>
  <si>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</si>
  <si>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</si>
  <si>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</si>
  <si>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</si>
  <si>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</si>
  <si>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Biobío</t>
  </si>
  <si>
    <t>La Araucanía</t>
  </si>
  <si>
    <t>Los Rios</t>
  </si>
  <si>
    <t>Los Lagos</t>
  </si>
  <si>
    <t>Aysén</t>
  </si>
  <si>
    <t>Magallanes</t>
  </si>
  <si>
    <t>Otras Operaciones</t>
  </si>
  <si>
    <t xml:space="preserve">Participación </t>
  </si>
  <si>
    <t>Total 2016</t>
  </si>
  <si>
    <t>Fuente: Declaraciones de Salida (DUS); Exportaciones a titulo definitivo ajustadas con sus documentos modificatorios. Servicio Nacional de Aduanas</t>
  </si>
  <si>
    <t>Movimiento de carga de las exportaciones chilenas por lugar de salida,2012-2016</t>
  </si>
  <si>
    <t>Región de Salida</t>
  </si>
  <si>
    <t>Lugar de Salida (Puerto-Aeropuerto-Avanzada)</t>
  </si>
  <si>
    <t xml:space="preserve">Arica y Parinacota </t>
  </si>
  <si>
    <t>Arica</t>
  </si>
  <si>
    <t>Chungará</t>
  </si>
  <si>
    <t>Concordia (Chacalluta)</t>
  </si>
  <si>
    <t>Aeropuerto Chacalluta</t>
  </si>
  <si>
    <t xml:space="preserve">Total Arica y Parinacota </t>
  </si>
  <si>
    <t xml:space="preserve">Tarapacá </t>
  </si>
  <si>
    <t>Patillos</t>
  </si>
  <si>
    <t>Patache</t>
  </si>
  <si>
    <t>Iquique</t>
  </si>
  <si>
    <t>Colchane</t>
  </si>
  <si>
    <t>Aeropuerto Diego Aracena</t>
  </si>
  <si>
    <t xml:space="preserve">Total Tarapacá </t>
  </si>
  <si>
    <t xml:space="preserve">Antofagasta </t>
  </si>
  <si>
    <t>Puerto Angamos</t>
  </si>
  <si>
    <t>Caleta Coloso</t>
  </si>
  <si>
    <t>Tocopilla</t>
  </si>
  <si>
    <t>Michilla</t>
  </si>
  <si>
    <t>Ollague</t>
  </si>
  <si>
    <t>Jama</t>
  </si>
  <si>
    <t>Mejillones</t>
  </si>
  <si>
    <t>San Pedro de Atacama</t>
  </si>
  <si>
    <t>Aeropuerto Cerro Moreno</t>
  </si>
  <si>
    <t xml:space="preserve">Total Antofagasta </t>
  </si>
  <si>
    <t xml:space="preserve">Atacama </t>
  </si>
  <si>
    <t>Huasco/Guacolda</t>
  </si>
  <si>
    <t>Caldera</t>
  </si>
  <si>
    <t>Chañaral/Barquito</t>
  </si>
  <si>
    <t>San Francisco</t>
  </si>
  <si>
    <t xml:space="preserve">Total Atacama </t>
  </si>
  <si>
    <t xml:space="preserve">Coquimbo </t>
  </si>
  <si>
    <t>Guayacán</t>
  </si>
  <si>
    <t>Los Vilos</t>
  </si>
  <si>
    <t>Agua Negra</t>
  </si>
  <si>
    <t>-</t>
  </si>
  <si>
    <t xml:space="preserve">Total Coquimbo </t>
  </si>
  <si>
    <t xml:space="preserve">Valparaíso </t>
  </si>
  <si>
    <t>San Antonio</t>
  </si>
  <si>
    <t>Valparaiso</t>
  </si>
  <si>
    <t>Ventanas</t>
  </si>
  <si>
    <t>Cristo Redentor (Los Libertadores)</t>
  </si>
  <si>
    <t>Quintero</t>
  </si>
  <si>
    <t xml:space="preserve">Total Valparaíso </t>
  </si>
  <si>
    <t xml:space="preserve">Metropolitana </t>
  </si>
  <si>
    <t>Aeropuerto A.M.Benitez</t>
  </si>
  <si>
    <t xml:space="preserve">Total Metropolitana </t>
  </si>
  <si>
    <t xml:space="preserve">Biobío </t>
  </si>
  <si>
    <t>Coronel</t>
  </si>
  <si>
    <t>San Vicente</t>
  </si>
  <si>
    <t>Lirquén</t>
  </si>
  <si>
    <t>Talcahuano</t>
  </si>
  <si>
    <t>Penco</t>
  </si>
  <si>
    <t xml:space="preserve">Total Biobío </t>
  </si>
  <si>
    <t xml:space="preserve">Araucanía </t>
  </si>
  <si>
    <t>Pino Hachado (Liucura)</t>
  </si>
  <si>
    <t>Mamuil Malal (Puesco)</t>
  </si>
  <si>
    <t xml:space="preserve">Total Araucanía </t>
  </si>
  <si>
    <t>Los Ríos</t>
  </si>
  <si>
    <t>Corral</t>
  </si>
  <si>
    <t>Total Los Ríos</t>
  </si>
  <si>
    <t xml:space="preserve">Los Lagos </t>
  </si>
  <si>
    <t>Calbuco</t>
  </si>
  <si>
    <t>Cardenal Samoré (Puyehue)</t>
  </si>
  <si>
    <t>Puerto Montt</t>
  </si>
  <si>
    <t>Futaleufú</t>
  </si>
  <si>
    <t>Aeropuerto El Tepual</t>
  </si>
  <si>
    <t xml:space="preserve">Total Los Lagos </t>
  </si>
  <si>
    <t>Aysén del General C.I. del Campo</t>
  </si>
  <si>
    <t>Chacabuco/Puerto Aysén</t>
  </si>
  <si>
    <t>Huemules</t>
  </si>
  <si>
    <t>Río Jeinemeni (Chile Chico)</t>
  </si>
  <si>
    <t>Coyhaique Alto</t>
  </si>
  <si>
    <t>Triana</t>
  </si>
  <si>
    <t xml:space="preserve">Total Aysén </t>
  </si>
  <si>
    <t>Magallanes y la Antártica Chilena</t>
  </si>
  <si>
    <t>Punta Arenas</t>
  </si>
  <si>
    <t>Cabo Negro</t>
  </si>
  <si>
    <t>Integración Austral (Monte Aymond)</t>
  </si>
  <si>
    <t>Puerto Williams</t>
  </si>
  <si>
    <t>Aeropuerto C.I.del Campo</t>
  </si>
  <si>
    <t>San Sebastian</t>
  </si>
  <si>
    <t>Natales</t>
  </si>
  <si>
    <t>Total Magallanes</t>
  </si>
  <si>
    <t>Rancho de naves y aeronaves de transporte internacional</t>
  </si>
  <si>
    <t>Otros puertos chilenos</t>
  </si>
  <si>
    <t>Exportación de servicios calificados en Aduana, 2012-2016</t>
  </si>
  <si>
    <t>(En miles de US$ FOB)</t>
  </si>
  <si>
    <t>Servicios Calificados como Exportación</t>
  </si>
  <si>
    <t>2012</t>
  </si>
  <si>
    <t>2013</t>
  </si>
  <si>
    <t>2016</t>
  </si>
  <si>
    <t>Otros servicios prestados a las empresas</t>
  </si>
  <si>
    <t>Servicios auxiliares en relación con todos los medios de transporte</t>
  </si>
  <si>
    <t>Servicios de informática y servicios conexos</t>
  </si>
  <si>
    <t>Servicios de telecomunicaciones</t>
  </si>
  <si>
    <t>Servicios profesionales</t>
  </si>
  <si>
    <t>Servicios bancarios</t>
  </si>
  <si>
    <t>Servicios de investigación y desarrollo</t>
  </si>
  <si>
    <t>Todos los servicios de seguros y relacionados con los seguros</t>
  </si>
  <si>
    <t>Servicios audiovisuales</t>
  </si>
  <si>
    <t>Otros servicios no contemplados en otra parte</t>
  </si>
  <si>
    <t>Otros servicios financieros</t>
  </si>
  <si>
    <t>Servicios de transporte marítimo</t>
  </si>
  <si>
    <t>Servicios de enseñanza</t>
  </si>
  <si>
    <t>Total Exportación de Servicios Transfronterizos Autorizados por Aduana</t>
  </si>
  <si>
    <t>Servicios transfronterizos calificados por Aduana como exportación, 2012-2016</t>
  </si>
  <si>
    <t>Participación  2016</t>
  </si>
  <si>
    <t>Participación por Grupo 2016</t>
  </si>
  <si>
    <t>Servicios de asesoría en gestión de la comercialización de empresas (marketing)</t>
  </si>
  <si>
    <t>Servicios de administración de empresas navieras</t>
  </si>
  <si>
    <t>Servicios de asesoría en gestión financiera de empresas</t>
  </si>
  <si>
    <t>Servicios de filmación de películas cinematográficas para promoción o publicidad (comerciales)</t>
  </si>
  <si>
    <t>Servicios de asesoría en gestión de la producción de empresas</t>
  </si>
  <si>
    <t>Total Otros servicios prestados a las empresas</t>
  </si>
  <si>
    <t>Servicios de mantenimiento y reparación de aviones, helicópteros y otros aparatos aéreos</t>
  </si>
  <si>
    <t>Servicios de gestión logística de pre embarque</t>
  </si>
  <si>
    <t>Servicios de mantenimiento y reparación de embarcaciones (buques), estructuras y plataformas flotantes</t>
  </si>
  <si>
    <t>Servicio de remolque y tracción para vehículos terrestres extranjeros, en tránsito por Chile</t>
  </si>
  <si>
    <t>Servicios de inspección técnica y/o certificación de calidad de pre embarque de productos de exportación</t>
  </si>
  <si>
    <t>Total Servicios auxiliares en relación con todos los medios de transporte</t>
  </si>
  <si>
    <t>Servicios de suministro de sedes ("hosting") para sitios Web y correo electrónico</t>
  </si>
  <si>
    <t>Servicios de apoyo técnico en Computación e Informática (mantenimiento y reparación), por vía remota (Internet)</t>
  </si>
  <si>
    <t>Servicios de diseño de software original</t>
  </si>
  <si>
    <t>Servicios en diseño y desarrollo de aplicaciones de tecnologías de información</t>
  </si>
  <si>
    <t>Servicios de suministro de aplicaciones computacionales en línea, vía Internet (ASP)</t>
  </si>
  <si>
    <t>Total Servicios de informática y servicios conexos</t>
  </si>
  <si>
    <t>Servicios de telecomunicaciones de portadores
(carrier internacional) para llamadas telefónicas internacionales en tránsito, que se originen y terminen en el extranjero</t>
  </si>
  <si>
    <t>Servicios de transmisión internacional de datos, para señales de ingreso o en tránsito</t>
  </si>
  <si>
    <t>Servicios de telecomunicaciones de portadores
(carrier internacional) para llamadas telefónicas internacionales con destino a un
operador de telefonía local</t>
  </si>
  <si>
    <t>Servicios de mensajería de texto, audio y/o video, suministrados mediante plataforma computacional conectada con sistemas de telefonía móvil</t>
  </si>
  <si>
    <t>Servicios de telecomunicaciones móviles para llamadas telefónicas internacionales del tipo "Roaming In"</t>
  </si>
  <si>
    <t>Total Servicios de telecomunicaciones</t>
  </si>
  <si>
    <t>Servicios de ingeniería para instalaciones de la minería extractiva del cobre</t>
  </si>
  <si>
    <t>Servicios de revisión de cuentas</t>
  </si>
  <si>
    <t>Servicios de asesoría en ingeniería aplicada a la industria</t>
  </si>
  <si>
    <t>Servicios de asesoría en ingeniería aplicada a la minería</t>
  </si>
  <si>
    <t>Servicios de asesoría legal en materia de protección de la propiedad intelectual</t>
  </si>
  <si>
    <t>Total Servicios profesionales</t>
  </si>
  <si>
    <t>Servicios de asesoría para la promoción en Chile de productos financieros y bancarios suministrados por Banca Electrónica extranjera, prestados a Bancos Comerciales en el extranjero</t>
  </si>
  <si>
    <t xml:space="preserve">Servicios de información crediticia de empresas y personas </t>
  </si>
  <si>
    <t>Total Servicios de investigación y desarrollo</t>
  </si>
  <si>
    <t>Total Exportación de Servicios Transfronterizos autorizados por Aduana</t>
  </si>
  <si>
    <t>Principales productos de las importaciones chilenas, 2012-2016</t>
  </si>
  <si>
    <t>(En millones de US$ CIF)</t>
  </si>
  <si>
    <t>Aceites combustibles destilados (gasoil, diésel oil)</t>
  </si>
  <si>
    <t>Aceites crudos de petróleo o de mineral bituminoso, con grados API superior o igual a 25</t>
  </si>
  <si>
    <t>Teléfonos móviles (celulares) y los de otras redes inalámbricas</t>
  </si>
  <si>
    <t>Automóviles de turismo de cilindrada superior a 1.500 cm³ pero inferior o igual a 3.000 cm³</t>
  </si>
  <si>
    <t>Aceites crudos de petróleo o de mineral bituminoso, con grados API  inferior a 25</t>
  </si>
  <si>
    <t>02013000</t>
  </si>
  <si>
    <t xml:space="preserve">Carne bovina deshuesada fresca o refrigerada </t>
  </si>
  <si>
    <t>Gas natural licuado</t>
  </si>
  <si>
    <t>Camionetas con capacidad de carga útil superior a 500 kilos pero inferior o igual a 2.000 kilos</t>
  </si>
  <si>
    <t>Hulla bituminosa para uso térmico</t>
  </si>
  <si>
    <t>Automóviles de turismo de cilindrada superior a 1.000 cm³ pero inferior o igual a 1.500 cm³</t>
  </si>
  <si>
    <t>Los demás medicamentos para uso humano</t>
  </si>
  <si>
    <t>Máquinas automáticas para tratamiento o procesamiento de datos, portátiles, de peso inferior o igual a 10 kg, que estén constituidas, al menos, por una unidad central de proceso, un teclado y un visualizador.</t>
  </si>
  <si>
    <t>Automóviles de turismo de cilindrada superior a 1.500 cm³ pero inferior o igual a 2.500 cm³</t>
  </si>
  <si>
    <t>Grupos electrógenos con motor de émbolo (pistón) de encendido con chispa (motor de explosión), de energía eólica</t>
  </si>
  <si>
    <t>Los demás aparatos receptores de televisión, incluso con aparato de radiodifusión o grabación o reproducción de sonido o imágen incorporado, en colores, de cristal líquido</t>
  </si>
  <si>
    <t>Propano licuado</t>
  </si>
  <si>
    <t>Los demás cuadros, paneles, consolas, armarios y demás soportes equipados con varios aparatos de las partidas  85.35 u 85.36, distintos a los de tensión superior a 1.000 V e inferior o igual a 72,5 kV</t>
  </si>
  <si>
    <t>Los demás motores de corriente continua; generadores de corriente continua, potencia superior a 375 kW</t>
  </si>
  <si>
    <t xml:space="preserve">Maíz para consumo </t>
  </si>
  <si>
    <t>Los demás aparatos para la recepción, conversión, emisión y transmisión o regeneración de voz, imagen u otros datos, incluidos los de conmutación y encaminamiento</t>
  </si>
  <si>
    <t>Combustibles para motores a reacción</t>
  </si>
  <si>
    <t>Tractores de carretera para semirremolques, con motor diésel de potencia superior a 200 HP</t>
  </si>
  <si>
    <t>Los demás vehículos automóviles para transporte de diez o más personas, incluido el conductor, con motor de émbolo (pistón),  de encendido por compresión (diésel o semi diésel), de cilindrada superior a 2.500 cm³</t>
  </si>
  <si>
    <t>Automóviles de turismo</t>
  </si>
  <si>
    <t>Gasolina, excepto para aviación, para  vehículos  terrestres, sin plomo, de 93 octanos</t>
  </si>
  <si>
    <t>Las demás partes identificables como destinadas, exclusiva o principalmente, a las máquinas o aparatos de las partidas 84.26, 84.29 u 84.30</t>
  </si>
  <si>
    <t>Minerales de cobre y sus concentrados.</t>
  </si>
  <si>
    <t>Dispositivos semiconductores fotosensibles, incluidas las  células fotovoltaicas, aunque estén ensambladas en módulos  o paneles; diodos emisores de luz</t>
  </si>
  <si>
    <t>Los demás calzados con suela de caucho, plástico y parte superior de materia textil</t>
  </si>
  <si>
    <t>Polietileno de densidad superior o igual a 0,94</t>
  </si>
  <si>
    <t>Total Importaciones</t>
  </si>
  <si>
    <t>Fuente: Declaraciones de Ingreso (DIN); Importaciones  a título definitivo ajustadas con sus documentos modificatorios. Servicio Nacional de Aduanas</t>
  </si>
  <si>
    <t>Principales orígenes de las importaciones chilenas, 2012-2016</t>
  </si>
  <si>
    <t>País de Origen</t>
  </si>
  <si>
    <t>Africa</t>
  </si>
  <si>
    <t>Guinea Ecuatorial</t>
  </si>
  <si>
    <t>Marruecos</t>
  </si>
  <si>
    <t>Kenia</t>
  </si>
  <si>
    <t>America</t>
  </si>
  <si>
    <t>Trinidad y Tobago</t>
  </si>
  <si>
    <t>Paraguay</t>
  </si>
  <si>
    <t>Corea del Sur</t>
  </si>
  <si>
    <t>Thailandia</t>
  </si>
  <si>
    <t>Vietnam</t>
  </si>
  <si>
    <t>Malasia</t>
  </si>
  <si>
    <t>Israel</t>
  </si>
  <si>
    <t>Indonesia</t>
  </si>
  <si>
    <t>Suecia</t>
  </si>
  <si>
    <t>Dinamarca</t>
  </si>
  <si>
    <t>Oceania</t>
  </si>
  <si>
    <t>Nueva Zelanda</t>
  </si>
  <si>
    <t>Fuente: Declaraciones de Ingreso (DIN); Importaciones a título definitivo ajustadas con sus documentos modificatorios. Servicio Nacional de Aduanas</t>
  </si>
  <si>
    <t>Movimiento de carga de las importaciones chilenas por vía de transporte, 2012-2016.</t>
  </si>
  <si>
    <t>Vía de Transporte</t>
  </si>
  <si>
    <t>Marítima, Fluvial y Lacustre</t>
  </si>
  <si>
    <t xml:space="preserve">Fuente: Declaraciones de Ingreso (DIN); Importaciones a título definitivo ajustadas con sus documentos modificatorios. Servicio Nacional de Aduanas </t>
  </si>
  <si>
    <t>Nota: Se excluyen las Importaciones Vía Postal (FIVP)</t>
  </si>
  <si>
    <t>Principales importaciones de combustibles, 2012-2016</t>
  </si>
  <si>
    <t>Principales Productos Combustibles</t>
  </si>
  <si>
    <t>Petróleo crudo</t>
  </si>
  <si>
    <t>Combustible "Diésel oil"</t>
  </si>
  <si>
    <t>Hulla (para todos los usos)</t>
  </si>
  <si>
    <t>Gas propano licuado</t>
  </si>
  <si>
    <t>Total Principales Importaciones de Combustibles</t>
  </si>
  <si>
    <t xml:space="preserve">Resto de los Productos Combustibles </t>
  </si>
  <si>
    <t>Total Importaciones de Combustibles</t>
  </si>
  <si>
    <t>Total Importación</t>
  </si>
  <si>
    <t>Principales importaciones de productos no combustibles, 2012-2016</t>
  </si>
  <si>
    <t>Bienes de Capital</t>
  </si>
  <si>
    <t>Vehículos de carga (camiones, tracto-camiones, volquetes, etc.)</t>
  </si>
  <si>
    <t>Maquinaria pesada para movimiento de tierra</t>
  </si>
  <si>
    <t>Buses y minibuses</t>
  </si>
  <si>
    <t>Otras Maquinarias y equipos industriales</t>
  </si>
  <si>
    <t>Total Bienes de Capital</t>
  </si>
  <si>
    <t>Otros Productos</t>
  </si>
  <si>
    <t>Equipos y aparatos eléctricos; sus partes y accesorios</t>
  </si>
  <si>
    <t>Máquinas y aparatos mecánicos; sus partes y accesorios</t>
  </si>
  <si>
    <t>Prendas de vestir sus complementos y Calzado</t>
  </si>
  <si>
    <t>Automóviles y vehículos tipo Jeep, para el transporte de personas</t>
  </si>
  <si>
    <t>Plástico y sus manufacturas</t>
  </si>
  <si>
    <t>Carnes</t>
  </si>
  <si>
    <t>Manufacturas de fundición, hierro a acero</t>
  </si>
  <si>
    <t>Vehículos terrestres; sus partes y accesorios</t>
  </si>
  <si>
    <t>Camionetas</t>
  </si>
  <si>
    <t>Fundición, hierro y acero</t>
  </si>
  <si>
    <t>Papel y cartón; manufacturas de pasta de celulosa, de papel o cartón</t>
  </si>
  <si>
    <t>Total Importación Productos No Combustibles</t>
  </si>
  <si>
    <t>Movimiento de carga de las importaciones chilenas por lugar de ingreso, 2012-2016.</t>
  </si>
  <si>
    <t>Lugar de Ingreso (Puerto-Aeropuerto-Avanzada)</t>
  </si>
  <si>
    <r>
      <rPr>
        <sz val="10"/>
        <color theme="1"/>
        <rFont val="Calibri Light"/>
        <family val="2"/>
      </rPr>
      <t>Concordia (Chacalluta)</t>
    </r>
  </si>
  <si>
    <t>Abra de Napa</t>
  </si>
  <si>
    <r>
      <rPr>
        <sz val="10"/>
        <color theme="1"/>
        <rFont val="Calibri Light"/>
        <family val="2"/>
      </rPr>
      <t>Cristo Redentor (Los Libertadores)</t>
    </r>
  </si>
  <si>
    <t>Aeropuerto A.M. Benítez</t>
  </si>
  <si>
    <t>Lota</t>
  </si>
  <si>
    <t>Huahum</t>
  </si>
  <si>
    <r>
      <t xml:space="preserve">Cardenal Samoré </t>
    </r>
    <r>
      <rPr>
        <sz val="10"/>
        <color theme="1"/>
        <rFont val="Calibri Light"/>
        <family val="2"/>
      </rPr>
      <t>(Puyehue)</t>
    </r>
  </si>
  <si>
    <t>Chacabuco/Pto. Aysén</t>
  </si>
  <si>
    <r>
      <rPr>
        <sz val="10"/>
        <color theme="1"/>
        <rFont val="Calibri Light"/>
        <family val="2"/>
      </rPr>
      <t>Río Jeinemeni (Chile Chico)</t>
    </r>
  </si>
  <si>
    <r>
      <rPr>
        <sz val="10"/>
        <color theme="1"/>
        <rFont val="Calibri Light"/>
        <family val="2"/>
      </rPr>
      <t>Las Pampas - Lago Verde</t>
    </r>
  </si>
  <si>
    <r>
      <rPr>
        <sz val="10"/>
        <color theme="1"/>
        <rFont val="Calibri Light"/>
        <family val="2"/>
      </rPr>
      <t>Roballos (Baker)</t>
    </r>
  </si>
  <si>
    <t>Tortel</t>
  </si>
  <si>
    <t>Total Aysén del General C.I. del Campo</t>
  </si>
  <si>
    <t>Posesión</t>
  </si>
  <si>
    <r>
      <rPr>
        <sz val="10"/>
        <color theme="1"/>
        <rFont val="Calibri Light"/>
        <family val="2"/>
      </rPr>
      <t>Integración Austral (Monte Aymond)</t>
    </r>
  </si>
  <si>
    <t>Gregorio</t>
  </si>
  <si>
    <t>Aeropuerto C.I. del Campo</t>
  </si>
  <si>
    <t>Total Magallanes y la Antártica Chilena</t>
  </si>
  <si>
    <r>
      <t xml:space="preserve">Rancho de </t>
    </r>
    <r>
      <rPr>
        <sz val="10"/>
        <color theme="1"/>
        <rFont val="Calibri Light"/>
        <family val="2"/>
      </rPr>
      <t>naves y aeronaves de transporte internacional</t>
    </r>
  </si>
  <si>
    <r>
      <t xml:space="preserve">Otros </t>
    </r>
    <r>
      <rPr>
        <sz val="10"/>
        <color theme="1"/>
        <rFont val="Calibri Light"/>
        <family val="2"/>
      </rPr>
      <t>puertos chilenos</t>
    </r>
  </si>
  <si>
    <r>
      <t xml:space="preserve">Fuente: Declaraciones de Ingreso (DIN); Importaciones a </t>
    </r>
    <r>
      <rPr>
        <sz val="10"/>
        <color theme="1"/>
        <rFont val="Calibri Light"/>
        <family val="2"/>
      </rPr>
      <t>título definitivo ajustadas con sus documentos modificatorios. Servicio Nacional de Aduanas</t>
    </r>
  </si>
  <si>
    <t>Recaudación Tributaria, 2012 - 2016</t>
  </si>
  <si>
    <t>Entidad</t>
  </si>
  <si>
    <t>Valor USD</t>
  </si>
  <si>
    <t>% PIB</t>
  </si>
  <si>
    <t>SII (2)</t>
  </si>
  <si>
    <t>SNA (1)</t>
  </si>
  <si>
    <t>TOTAL</t>
  </si>
  <si>
    <t>Fuentes: Banco Central de Chile, Servicio de Impuestos Internos, Servicio Nacional de Aduanas</t>
  </si>
  <si>
    <t>Nota (1): Recaudación en Aduanas según cuentas de gravámenes recaudados en las importaciones definitivas.</t>
  </si>
  <si>
    <t>Nota (2): Recaudación total según Informe del SII, convertida a US$ con tasa dólar observado promedio.</t>
  </si>
  <si>
    <t>Nota (3): PIB a precios corrientes según serie del Banco Central, convertida a US$ con tasa dólar observado promedio.</t>
  </si>
  <si>
    <t>Principales gravámenes, 2012-2016</t>
  </si>
  <si>
    <t>Ítem</t>
  </si>
  <si>
    <t xml:space="preserve">Derecho Advalorem </t>
  </si>
  <si>
    <t>Impuesto a las Ventas y Servicios (IVA)</t>
  </si>
  <si>
    <t>Impuestos y derechos a los combustibles derivados del petróleo</t>
  </si>
  <si>
    <t>Impuesto al Tabaco, Cigarro, Cigarrillos</t>
  </si>
  <si>
    <t xml:space="preserve">Otros </t>
  </si>
  <si>
    <t>Recaudación por gravámenes, 2012-2016</t>
  </si>
  <si>
    <t>Participación</t>
  </si>
  <si>
    <t>Variación</t>
  </si>
  <si>
    <t>2016/2015</t>
  </si>
  <si>
    <t>Derechos arancelarios</t>
  </si>
  <si>
    <t>Recargo mercancías usadas</t>
  </si>
  <si>
    <t>Derechos específicos</t>
  </si>
  <si>
    <t>Derechos Advalorem</t>
  </si>
  <si>
    <t>Sobretasa arancelaria y derechos compensatorios</t>
  </si>
  <si>
    <t>Impuestos</t>
  </si>
  <si>
    <t>Retención de anticipo de IVA</t>
  </si>
  <si>
    <t>Impuesto a las ventas y servicios</t>
  </si>
  <si>
    <t>Impuestos Adicionales</t>
  </si>
  <si>
    <t>Valor Agregado a las importaciones. Pago Letra de Cambio o Pagaré</t>
  </si>
  <si>
    <t>Impuesto a los vehículos automóviles; conjuntos de partes o piezas</t>
  </si>
  <si>
    <t>Impuesto a los tabacos, cigarros, cigarrillos</t>
  </si>
  <si>
    <t>Impuesto a las gasolinas automotrices</t>
  </si>
  <si>
    <t>Impuesto al petróleo diésel</t>
  </si>
  <si>
    <t>Tasas</t>
  </si>
  <si>
    <t>Total gravámenes</t>
  </si>
  <si>
    <t>Recaudación Ley Corta de Puerto, 2015-2016</t>
  </si>
  <si>
    <t>(En US$)</t>
  </si>
  <si>
    <t>Puerto de Ingreso o Salida</t>
  </si>
  <si>
    <t xml:space="preserve">Exportación </t>
  </si>
  <si>
    <t xml:space="preserve">Importación </t>
  </si>
  <si>
    <t>Total Arica y Parinacota</t>
  </si>
  <si>
    <t>Total Tarapacá</t>
  </si>
  <si>
    <t>Total Antofagasta</t>
  </si>
  <si>
    <t>Total Atacama</t>
  </si>
  <si>
    <t>Total Coquimbo</t>
  </si>
  <si>
    <t>Total Valparaíso</t>
  </si>
  <si>
    <t>Del Biobío</t>
  </si>
  <si>
    <t>Total Del Biobío</t>
  </si>
  <si>
    <t xml:space="preserve"> Los Lagos</t>
  </si>
  <si>
    <t>Total Los Lagos</t>
  </si>
  <si>
    <t>Aysén del General C. I. del Campo</t>
  </si>
  <si>
    <t>Total Aysén del General C. I. del Campo</t>
  </si>
  <si>
    <t>Otras operaciones</t>
  </si>
  <si>
    <t>Rancho de naves y aeronaves de trasnporte internacional</t>
  </si>
  <si>
    <t>Total Recaudación</t>
  </si>
  <si>
    <t>Arancel efectivo de las importaciones por país de origen, 2014-2016</t>
  </si>
  <si>
    <t>País de Orígen</t>
  </si>
  <si>
    <t>Uso del Acuerdo</t>
  </si>
  <si>
    <t>Advalorem Efectivo</t>
  </si>
  <si>
    <t>Advalorem Efectivo 2016</t>
  </si>
  <si>
    <t>Con Acuerdo</t>
  </si>
  <si>
    <t>Con Régimen Especial</t>
  </si>
  <si>
    <t>Con Régimen General</t>
  </si>
  <si>
    <t>Estados unidos</t>
  </si>
  <si>
    <t>MERCOSUR</t>
  </si>
  <si>
    <t>Uruguay</t>
  </si>
  <si>
    <t>Total MERCOSUR</t>
  </si>
  <si>
    <t>UNIÓN EUROPEA</t>
  </si>
  <si>
    <t>Espana</t>
  </si>
  <si>
    <t>Belgica</t>
  </si>
  <si>
    <t>Finlandia</t>
  </si>
  <si>
    <t>Austria</t>
  </si>
  <si>
    <t>Irlanda</t>
  </si>
  <si>
    <t>Portugal</t>
  </si>
  <si>
    <t>Polonia</t>
  </si>
  <si>
    <t>Hungria</t>
  </si>
  <si>
    <t>República Checa</t>
  </si>
  <si>
    <t>Rumania</t>
  </si>
  <si>
    <t>Bulgaria</t>
  </si>
  <si>
    <t>República Eslovaca</t>
  </si>
  <si>
    <t>Grecia</t>
  </si>
  <si>
    <t>Eslovenia</t>
  </si>
  <si>
    <t>Letonia</t>
  </si>
  <si>
    <t>Luxemburgo</t>
  </si>
  <si>
    <t>Croacia</t>
  </si>
  <si>
    <t>Estonia</t>
  </si>
  <si>
    <t>Lituania</t>
  </si>
  <si>
    <t>Malta</t>
  </si>
  <si>
    <t>Chipre</t>
  </si>
  <si>
    <t>Total UNIÓN EUROPEA</t>
  </si>
  <si>
    <t>Tailandia</t>
  </si>
  <si>
    <t>EFTA</t>
  </si>
  <si>
    <t>Noruega</t>
  </si>
  <si>
    <t>Islandia</t>
  </si>
  <si>
    <t>Liechtenstein</t>
  </si>
  <si>
    <t>Total EFTA</t>
  </si>
  <si>
    <t>Turquia</t>
  </si>
  <si>
    <t>P4</t>
  </si>
  <si>
    <t>Singapur</t>
  </si>
  <si>
    <t>Brunei</t>
  </si>
  <si>
    <t>Total P4</t>
  </si>
  <si>
    <t>Guatemala</t>
  </si>
  <si>
    <t>Venezuela</t>
  </si>
  <si>
    <t>Operaciones tramitadas por Zona Franca, 2015-2016</t>
  </si>
  <si>
    <t>(En cantidad de documentos)</t>
  </si>
  <si>
    <t>Zona Franca</t>
  </si>
  <si>
    <t>Ingreso/Salida</t>
  </si>
  <si>
    <t>Tipo Documento</t>
  </si>
  <si>
    <t>Año 2015</t>
  </si>
  <si>
    <t>Año 2016</t>
  </si>
  <si>
    <t>Participación por Aduana 2016</t>
  </si>
  <si>
    <t xml:space="preserve"> Variacion 2016/2015</t>
  </si>
  <si>
    <t>Ingreso</t>
  </si>
  <si>
    <t>Solicitud de Traslado a Zona Franca (Z)</t>
  </si>
  <si>
    <t>Reexpediciones</t>
  </si>
  <si>
    <t>Total Ingreso</t>
  </si>
  <si>
    <t>Salida</t>
  </si>
  <si>
    <t>Solicitud de Registro Factura (SRF)</t>
  </si>
  <si>
    <t>Total Salida</t>
  </si>
  <si>
    <t>Total Arica</t>
  </si>
  <si>
    <t>Total Iquique</t>
  </si>
  <si>
    <t>Total Punta Arenas</t>
  </si>
  <si>
    <t>Fuente: Informe Mensual de Estadísticas de Zona Franca de Aduanas.</t>
  </si>
  <si>
    <t>(En miles de US$ CIF)</t>
  </si>
  <si>
    <t xml:space="preserve"> Variación 2016/2015</t>
  </si>
  <si>
    <t xml:space="preserve"> Ingreso de vehículos y viajeros según Aduana y Avanzada Fronteriza, 2015-2016</t>
  </si>
  <si>
    <t>Aduana</t>
  </si>
  <si>
    <t>Avanzada</t>
  </si>
  <si>
    <t>Var. Vehículos 2016/2015</t>
  </si>
  <si>
    <t>Var. Viajeros 2016/2015</t>
  </si>
  <si>
    <t>Vehículos</t>
  </si>
  <si>
    <t>Viajeros</t>
  </si>
  <si>
    <t>Particulares</t>
  </si>
  <si>
    <t>De Pasajeros</t>
  </si>
  <si>
    <t>Nac.</t>
  </si>
  <si>
    <t>Ext.</t>
  </si>
  <si>
    <t>Visviri</t>
  </si>
  <si>
    <t>Sico</t>
  </si>
  <si>
    <t>Chañaral</t>
  </si>
  <si>
    <t>Pircas Negras</t>
  </si>
  <si>
    <t>Total Chañaral</t>
  </si>
  <si>
    <t>Agua Negra (Rivadavia)</t>
  </si>
  <si>
    <t>Los Andes</t>
  </si>
  <si>
    <t>Total Los Andes</t>
  </si>
  <si>
    <t>Vergara (Los Queñes)</t>
  </si>
  <si>
    <t>Pehuenche (El Maule)</t>
  </si>
  <si>
    <t>Icalma</t>
  </si>
  <si>
    <t xml:space="preserve">Pichachén </t>
  </si>
  <si>
    <t>Total Talcahuano</t>
  </si>
  <si>
    <t>Osorno</t>
  </si>
  <si>
    <t xml:space="preserve">HuaHum </t>
  </si>
  <si>
    <t>Carirriñe</t>
  </si>
  <si>
    <t>Total Osorno</t>
  </si>
  <si>
    <t>Pérez Rosales (Peulla)</t>
  </si>
  <si>
    <t>Río Encuentro (Alto Palena)</t>
  </si>
  <si>
    <t xml:space="preserve">Río Manso (El León) </t>
  </si>
  <si>
    <t>Total Puerto Montt</t>
  </si>
  <si>
    <t>Coyhaique</t>
  </si>
  <si>
    <t>Rio Jeinemeni (Chile Chico)</t>
  </si>
  <si>
    <t>Río Frías - Appeleg ( 1 )</t>
  </si>
  <si>
    <t>Las Pampas - Lago Verde ( 1 )</t>
  </si>
  <si>
    <t>Ibáñez Pallavicini  ( 1 )</t>
  </si>
  <si>
    <t>Roballos (Backer)  ( 1 )</t>
  </si>
  <si>
    <t>Pampa Alta  ( 1 )</t>
  </si>
  <si>
    <t>Triana  ( 1 )</t>
  </si>
  <si>
    <t>Total Coyhaique</t>
  </si>
  <si>
    <t>Dorotea</t>
  </si>
  <si>
    <t>San Sebastián</t>
  </si>
  <si>
    <t>Laurita - Casas Viejas</t>
  </si>
  <si>
    <t>Río Bellavista</t>
  </si>
  <si>
    <t>Río Don Guillermo</t>
  </si>
  <si>
    <t>Fuente: Sistema de Vehículos  y Síntesis Mensual de Tráfico Terrestre. Servicio Nacional de Aduanas</t>
  </si>
  <si>
    <t>( 1 ) Paso Controlado por Carabineros de Chile</t>
  </si>
  <si>
    <t>Nota 1: Vehículos Particulares, incluye autos, jeep y demás vehículos livianos para el transporte de personas</t>
  </si>
  <si>
    <t>Nota 2: Vehículos de Pasajeros, corresponde a los buses</t>
  </si>
  <si>
    <t>Salida de vehículos y viajeros según Aduana y Avanzada Fronteriza, 2015-2016</t>
  </si>
  <si>
    <t>Fuente: Sistema de Vehículos y Síntesis Mensual de Tráfico Terrestre. Servicio Nacional de Aduanas</t>
  </si>
  <si>
    <t>Ingreso de camiones y carga según Aduana y Avanzada Fronteriza, 2015-2016</t>
  </si>
  <si>
    <t>Var. Camiones 2016/2015</t>
  </si>
  <si>
    <t>Var. Carga 2016/2015</t>
  </si>
  <si>
    <t>Camiones</t>
  </si>
  <si>
    <t>Pasajeros</t>
  </si>
  <si>
    <t>Carga (T)</t>
  </si>
  <si>
    <t xml:space="preserve">Fuente: Sistema de Registro de Operaciones de Transporte Terrestre  y Síntesis Mensual de Tráfico Terrestre. Servicio Nacional de Aduanas </t>
  </si>
  <si>
    <t>Salida de camiones y carga según Aduana y Avanzada Fronteriza, 2015-2016</t>
  </si>
  <si>
    <t>Pircas negras</t>
  </si>
  <si>
    <t>Laurita- Casas Viejas</t>
  </si>
  <si>
    <t>Destinaciones de salida por Aduana de tramitación, 2015-2016</t>
  </si>
  <si>
    <t>(En cantidad de documentos de salida DUS)</t>
  </si>
  <si>
    <t>Participación Exportación 2016</t>
  </si>
  <si>
    <t>Variación Exportación 2016/2015</t>
  </si>
  <si>
    <t>Exportación</t>
  </si>
  <si>
    <t>Reexportación</t>
  </si>
  <si>
    <t>Salida Temporal</t>
  </si>
  <si>
    <t>Puerto Aysén</t>
  </si>
  <si>
    <t>SalidaTemporal</t>
  </si>
  <si>
    <t>Destinaciones de ingreso por Aduana de tramitación, 2015-2016</t>
  </si>
  <si>
    <t>(En cantidad de documentos de ingreso DIN)</t>
  </si>
  <si>
    <t>Participación Importación 2016</t>
  </si>
  <si>
    <t>Variación Importación 2016</t>
  </si>
  <si>
    <t>Importación</t>
  </si>
  <si>
    <t>Almacén Particular de Importacion</t>
  </si>
  <si>
    <t>Admisión Temporal</t>
  </si>
  <si>
    <t>Reingreso</t>
  </si>
  <si>
    <t>Admisión Temporal para Perfeccionamiento  Activo</t>
  </si>
  <si>
    <t>Admisión Temporal para Perfeccionamiento Activo</t>
  </si>
  <si>
    <t>Redestinación a ZF</t>
  </si>
  <si>
    <t>Dirección Regional Aduana de Arica</t>
  </si>
  <si>
    <t>Operación</t>
  </si>
  <si>
    <t>Tipo de Operación</t>
  </si>
  <si>
    <t>RESUMEN CANTIDAD DE DOCUMENTOS TRAMITADOS</t>
  </si>
  <si>
    <t>Declaración de Ingreso</t>
  </si>
  <si>
    <t>Almacén Particular de Importación</t>
  </si>
  <si>
    <t>Total Declaración de Ingreso</t>
  </si>
  <si>
    <t>Declaración de Salida</t>
  </si>
  <si>
    <t>Total Declaración de Salida</t>
  </si>
  <si>
    <t xml:space="preserve">Tipo de Operación </t>
  </si>
  <si>
    <t>PRINCIPALES CÓDIGOS ARANCELARIOS</t>
  </si>
  <si>
    <t>Exportación (Millones de US$ FOB)</t>
  </si>
  <si>
    <t>21069020</t>
  </si>
  <si>
    <t>Preparaciones compuestas no alcohólicas para la fabricación de bebidas, distintas a concentrados de proteínas y sustancias proteicas texturadas</t>
  </si>
  <si>
    <t>28100020</t>
  </si>
  <si>
    <t>Ácidos bóricos</t>
  </si>
  <si>
    <t>15161011</t>
  </si>
  <si>
    <t>Grasas y aceites de pescado</t>
  </si>
  <si>
    <t>23012013</t>
  </si>
  <si>
    <t>Harina de pescado con un contenido de proteínas superior al 68 % en peso (super prime)</t>
  </si>
  <si>
    <t>Importación (Millones de US$ CIF)</t>
  </si>
  <si>
    <t>Harinas de tortas de soya</t>
  </si>
  <si>
    <t>84314990</t>
  </si>
  <si>
    <t>Las demás partes identificables como destinadas, exclusiva o principalmente, a las máquinas o aparatos de las partidas 84.25 a 84.30.</t>
  </si>
  <si>
    <t>87021091</t>
  </si>
  <si>
    <t>Los demás vehículos automóviles para 
transporte de diez o más personas,
incluido el conductor, con motor
de émbolo (pistón),  de encendido por compresión (diésel o semi diésel), de cilindrada superior a 2.500 cm³</t>
  </si>
  <si>
    <t>15042010</t>
  </si>
  <si>
    <t>Aceite de pescado crudo</t>
  </si>
  <si>
    <t>07112010</t>
  </si>
  <si>
    <t>Aceitunas conservadas provisionalmente en salmuera, pero todavía impropias para consumo inmediato</t>
  </si>
  <si>
    <t>Total Intercambio Comercial Arica</t>
  </si>
  <si>
    <t>PRINCIPALES GRAVÁMENES</t>
  </si>
  <si>
    <t>Ítem (Millones de US$)</t>
  </si>
  <si>
    <t xml:space="preserve">Impuesto al Tabaco, Cigarros y Cigarrilos </t>
  </si>
  <si>
    <t>Total Gravámenes</t>
  </si>
  <si>
    <t>TRÁFICO TERRESTRE</t>
  </si>
  <si>
    <t>Viajeros (Personas)</t>
  </si>
  <si>
    <t>De Carga</t>
  </si>
  <si>
    <t>Fuente: Sistemas de Vehículos, Sistema de Registro de Operaciones de Transporte Terrestre y Síntesis Mensual de Tráfico Terrestre. Servicio Nacional de Aduanas</t>
  </si>
  <si>
    <t>COMERCIO EXTERIOR ZONA FRANCA DE ARICA</t>
  </si>
  <si>
    <t>ENERO - DICIEMBRE</t>
  </si>
  <si>
    <t>Variación Total 2016/2015</t>
  </si>
  <si>
    <t>Variación Ingreso 2016/2015</t>
  </si>
  <si>
    <t>Variación Salida 2016/2015</t>
  </si>
  <si>
    <t>Documentos Tramitados</t>
  </si>
  <si>
    <t>Monto Operaciones (Millones de US$)</t>
  </si>
  <si>
    <t>Fuente: Informe Mensual de Estadística de Zona Franca de Aduanas</t>
  </si>
  <si>
    <t>Dirección Regional Aduana de Iquique</t>
  </si>
  <si>
    <r>
      <t>Cátodos y secciones de cátodo</t>
    </r>
    <r>
      <rPr>
        <sz val="9"/>
        <color rgb="FFFF0000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de cobre refinado</t>
    </r>
  </si>
  <si>
    <t>25010020</t>
  </si>
  <si>
    <t>Sal gema, sal de salinas, sal marina</t>
  </si>
  <si>
    <t>23012012</t>
  </si>
  <si>
    <t>Harina de pescado con un contenido de proteínas superior o igual al  66 % pero inferior o igual al 68 %, en peso (prime) inferior o igual al 68 %, en peso (prime)</t>
  </si>
  <si>
    <t>87041090</t>
  </si>
  <si>
    <t>Los demás volquetes automotores concebidos para utilizarlos fuera de la red de carreteras</t>
  </si>
  <si>
    <t>00010100</t>
  </si>
  <si>
    <t>Importaciones de carácter reservado</t>
  </si>
  <si>
    <t>85287220</t>
  </si>
  <si>
    <t>87051090</t>
  </si>
  <si>
    <t>Los demás camiones grúa, distintos a los de capacidad de levante inferior o igual a 1.500 kilos</t>
  </si>
  <si>
    <t>84295210</t>
  </si>
  <si>
    <t>Excavadoras</t>
  </si>
  <si>
    <t>Total Intercambio Comercial Iquique</t>
  </si>
  <si>
    <r>
      <t>Impuesto a las Venta</t>
    </r>
    <r>
      <rPr>
        <sz val="9"/>
        <color rgb="FFFF0000"/>
        <rFont val="Calibri"/>
        <family val="2"/>
        <scheme val="minor"/>
      </rPr>
      <t>s</t>
    </r>
    <r>
      <rPr>
        <sz val="9"/>
        <color rgb="FF000000"/>
        <rFont val="Calibri"/>
        <family val="2"/>
        <scheme val="minor"/>
      </rPr>
      <t xml:space="preserve"> y Servicios (IVA)</t>
    </r>
  </si>
  <si>
    <t>Impuesto al Tabaco, Cigarros y Cigarrilos</t>
  </si>
  <si>
    <t>COMERCIO EXTERIOR ZONA FRANCA DE IQUIQUE</t>
  </si>
  <si>
    <t>Administración Aduana de Tocopilla</t>
  </si>
  <si>
    <t>Total Tocopilla</t>
  </si>
  <si>
    <t>28342100</t>
  </si>
  <si>
    <t xml:space="preserve">Nitratos de potasio </t>
  </si>
  <si>
    <t>31059020</t>
  </si>
  <si>
    <t>Abonos minerales o químicos con los 3 elementos fertilizantes: nitrógeno, potasio y azufre (NKS)</t>
  </si>
  <si>
    <t>31025000</t>
  </si>
  <si>
    <t>Nitrato de sodio</t>
  </si>
  <si>
    <t>31043000</t>
  </si>
  <si>
    <t>Sulfato de potasio</t>
  </si>
  <si>
    <t>27011220</t>
  </si>
  <si>
    <t>28151200</t>
  </si>
  <si>
    <t>Hidróxido de sodio (sosa o soda cáustica) en disolución acuosa (lejía de sosa o soda cáustica)</t>
  </si>
  <si>
    <t>27101992</t>
  </si>
  <si>
    <t>Solventes a base de mezclas de hidrocarburos parafínicos aromáticos y nafténicos</t>
  </si>
  <si>
    <t>27101940</t>
  </si>
  <si>
    <t>27112100</t>
  </si>
  <si>
    <t>Gas natural, en estado gaseoso</t>
  </si>
  <si>
    <t>Total Intercambio Comercial Tocopilla</t>
  </si>
  <si>
    <t>Dirección Regional Aduana de Antofagasta</t>
  </si>
  <si>
    <r>
      <t>Almacén Particular de Importaci</t>
    </r>
    <r>
      <rPr>
        <sz val="9"/>
        <color rgb="FFFF0000"/>
        <rFont val="Calibri"/>
        <family val="2"/>
        <scheme val="minor"/>
      </rPr>
      <t>ó</t>
    </r>
    <r>
      <rPr>
        <sz val="9"/>
        <color theme="1"/>
        <rFont val="Calibri"/>
        <family val="2"/>
        <scheme val="minor"/>
      </rPr>
      <t>n</t>
    </r>
  </si>
  <si>
    <t>Cátodos y secciones de cátodos de cobre refinado</t>
  </si>
  <si>
    <t>Concentrados de molibdeno tostados</t>
  </si>
  <si>
    <t>85372090</t>
  </si>
  <si>
    <t>40119400</t>
  </si>
  <si>
    <t>Los demás neumáticos nuevos de caucho, de los tipos utilizados en vehículos y máquinas para la construcción o mantenimiento industrial, para llantas de diámetro superior a 61 cm</t>
  </si>
  <si>
    <t>Total Intercambio Comercial Antofagasta</t>
  </si>
  <si>
    <t>Administración Aduana de Chañaral</t>
  </si>
  <si>
    <t>26011210</t>
  </si>
  <si>
    <t>Pellets de minerales de hierro y sus concentrados aglomerados</t>
  </si>
  <si>
    <t>08061029</t>
  </si>
  <si>
    <t>Las demás uvas frescas, variedad Flame seedless, distintas a las orgánicas</t>
  </si>
  <si>
    <t>08061019</t>
  </si>
  <si>
    <t>Las demás uvas frescas, variedad Thompson seedless (Sultanina), distintas a las orgánicas</t>
  </si>
  <si>
    <t>Total Exportación</t>
  </si>
  <si>
    <t>85023100</t>
  </si>
  <si>
    <t>Los demás grupos electrógenos de energía eólica</t>
  </si>
  <si>
    <t xml:space="preserve"> Aceites combustibles destilados (gasoil, diésel oil)</t>
  </si>
  <si>
    <t>27131100</t>
  </si>
  <si>
    <t>Coque de petróleo sin calcinar</t>
  </si>
  <si>
    <t>28070000</t>
  </si>
  <si>
    <t>Ácido sulfúrico; oleum</t>
  </si>
  <si>
    <t>Total Intercambio Comercial Chañaral</t>
  </si>
  <si>
    <t>Impuesto al Tabaco, Cigarros y Cigarrilos (MM US$)</t>
  </si>
  <si>
    <t>Dirección Regional Aduana de Coquimbo</t>
  </si>
  <si>
    <t>08061099</t>
  </si>
  <si>
    <t xml:space="preserve">Uvas frescas, las demás variedades </t>
  </si>
  <si>
    <t>25232900</t>
  </si>
  <si>
    <t>Cemento Portland, excepto cemento blanco o coloreado artificialmente</t>
  </si>
  <si>
    <t>31023000</t>
  </si>
  <si>
    <t>Nitrato de amonio, incluso en disolución acuosa</t>
  </si>
  <si>
    <t>84264900</t>
  </si>
  <si>
    <t>Las demás máquinas y aparatos, autopropulsadas</t>
  </si>
  <si>
    <t>15119000</t>
  </si>
  <si>
    <t>Aceite de palma refinado, pero sin modificar químicamente, distinto del aceite en bruto</t>
  </si>
  <si>
    <t>Total Intercambio Comercial Coquimbo</t>
  </si>
  <si>
    <t>Administración Aduana de Los Andes</t>
  </si>
  <si>
    <t>87084030</t>
  </si>
  <si>
    <t>Cajas de cambio y sus partes, para vehículos de la partida 87.03</t>
  </si>
  <si>
    <t>20029012</t>
  </si>
  <si>
    <t>Purés y jugos de tomates, cuyo contenido en peso, de extracto seco sea &gt;= al 7 %, de valor Brix &gt;= a 30 pero &lt;= a 32, preparados o conservados, excepto en vinagre o ácido acético</t>
  </si>
  <si>
    <t xml:space="preserve">Mezclas de vino tinto con denominación de origen con capacidad inferior o igual a 2 1  </t>
  </si>
  <si>
    <t>Alambre de cobre refinado, de sección transversal superior a 6 mm pero inferior o igual a 9,5 mm</t>
  </si>
  <si>
    <t>Las demás paltas (aguacates), variedad Hass, frescas o secas, distintas a las orgánicas</t>
  </si>
  <si>
    <t>Los demás vehículos, con motor
de émbolo (pistón), de encendido por compresión (diésel o semi-diésel), de cilindrada superior a 2.500 cm³, distintos de los de capacidad superior o igual a 10 asientos e inferior o igual a 15 asientos incluido el conductor</t>
  </si>
  <si>
    <t>15079090</t>
  </si>
  <si>
    <t>Los demás aceites de soja (soya) y sus fracciones, incluso refinado, pero sin modificar quimicamente, distintos de a granel</t>
  </si>
  <si>
    <t>87012020</t>
  </si>
  <si>
    <t>Tractores de carretera para semirremolques, con motor diésel
de potencia superior a 200 HP</t>
  </si>
  <si>
    <t>23091019</t>
  </si>
  <si>
    <t>Alimentos para perros o gatos, en boldas o sacos, acondicionados para la venta al por menor, excepto sustitutos lácteos</t>
  </si>
  <si>
    <t>Total Intercambio Comercial Los Andes</t>
  </si>
  <si>
    <t>Dirección Regional Aduana de Valparaíso</t>
  </si>
  <si>
    <t xml:space="preserve">Las demás cerezas dulces (Prunus avium) frescas </t>
  </si>
  <si>
    <t>Los demás arándanos azules o blueberry, frescos, disntintos a los orgánicos</t>
  </si>
  <si>
    <t>27111100</t>
  </si>
  <si>
    <t>27090010</t>
  </si>
  <si>
    <t>Aceites crudos de petróleo o de mineral bituminoso, con grados API inferior a 25</t>
  </si>
  <si>
    <t>Los demás aparatos receptores de televisión, incluso con aparato receptor de radiodifusión o grabación o reproducción de sonido o imagen incorporado, en colores, de cristal líquido</t>
  </si>
  <si>
    <t>27111200</t>
  </si>
  <si>
    <t>Total Intercambio Comercial Valparaíso</t>
  </si>
  <si>
    <t>Administración Aduana de San Antonio</t>
  </si>
  <si>
    <t>Total San Antonio</t>
  </si>
  <si>
    <t>48109210</t>
  </si>
  <si>
    <t>87032391</t>
  </si>
  <si>
    <t>87042121</t>
  </si>
  <si>
    <t>87032291</t>
  </si>
  <si>
    <t>87033291</t>
  </si>
  <si>
    <t>10059020</t>
  </si>
  <si>
    <t>Total Intercambio Comercial San Antonio</t>
  </si>
  <si>
    <t>Dirección Regional Aduana Metropolitana</t>
  </si>
  <si>
    <t>Total Metropolitana</t>
  </si>
  <si>
    <t>Las demás formas de oro en bruto para uso no monetario</t>
  </si>
  <si>
    <t>Los demás servicios considerados exportación, distintos a los de investigación y desarrollo de semillas</t>
  </si>
  <si>
    <t>85171200</t>
  </si>
  <si>
    <t>00160000</t>
  </si>
  <si>
    <t>30049010</t>
  </si>
  <si>
    <t>84713000</t>
  </si>
  <si>
    <t>Máquinas automáticas para tratamiento o procesamiento de datos, portátiles, de peso inferior o igual a 10 kg, que esten constituidas, al menos, por una unidad central de proceso, un teclado y un visualizador</t>
  </si>
  <si>
    <t>85176290</t>
  </si>
  <si>
    <t>30021010</t>
  </si>
  <si>
    <t>Antisueros (sueros con anticuerpos), para uso humano</t>
  </si>
  <si>
    <t>Total Intercambio Comercial Metropolitana</t>
  </si>
  <si>
    <t>Impuesto al Tabaco, Cigarros y Cigarrillos</t>
  </si>
  <si>
    <t>Dirección Regional Aduana de Talcahuano</t>
  </si>
  <si>
    <t>Pasta química de madera a la sosa (soda) o al sulfato, de coníferas, excepto la pasta para disolver, semiblanqueada o blanqueda</t>
  </si>
  <si>
    <t xml:space="preserve">Pasta química de madera a la sosa (soda) o al sulfato, distinta a las de coníferas, excepto la pasta para disolver, semiblanqueada o blanqueada de eucaliptus </t>
  </si>
  <si>
    <t>27090020</t>
  </si>
  <si>
    <t>17011400</t>
  </si>
  <si>
    <t>Los demás azúcares de caña en bruto sin adición de aromatizante o colorante, en estado sólido</t>
  </si>
  <si>
    <t>Total Intercambio Comercial Talcahuano</t>
  </si>
  <si>
    <t>Fuente: Sistemas de Vehiculos, Sistema de Registro de Operaciones de Transporte Terrestre y Síntesis Mensual de Tráfico Terrestre. Servicio Nacional de Aduanas</t>
  </si>
  <si>
    <t>Administración Aduana de Osorno</t>
  </si>
  <si>
    <t>44012212</t>
  </si>
  <si>
    <t>Madera en plaquitas o partículas, distintas de las de coníferas, de eucaliptus nitens</t>
  </si>
  <si>
    <t>44012211</t>
  </si>
  <si>
    <t>Madera en plaquitas o partículas, distintas de las de coníferas, de eucaliptus globulus</t>
  </si>
  <si>
    <t>73261110</t>
  </si>
  <si>
    <t>Bolas y artículos similares para molinos, forjadas o estampadas pero sin trabajar de otro modo para moliendas de minerales</t>
  </si>
  <si>
    <t>89039100</t>
  </si>
  <si>
    <t>Barcos de vela, incluso con motor auxiliar</t>
  </si>
  <si>
    <t>07011090</t>
  </si>
  <si>
    <t xml:space="preserve">Las demás papas (patatas) frescas o refrigeradas, para siembra  </t>
  </si>
  <si>
    <t>29232010</t>
  </si>
  <si>
    <t>Lecitinas</t>
  </si>
  <si>
    <t>38231900</t>
  </si>
  <si>
    <t>Los demás ácidos grasos monocarboxílicos industriales</t>
  </si>
  <si>
    <t>29224100</t>
  </si>
  <si>
    <t>Lisina y sus ésteres;  sales de estos productos</t>
  </si>
  <si>
    <t>Total Intercambio Comercial Osorno</t>
  </si>
  <si>
    <t xml:space="preserve">Hua Hum </t>
  </si>
  <si>
    <t>Dirección Regional Aduana de Puerto Montt</t>
  </si>
  <si>
    <t>Salmones del Atlántico (Salmo salar) y salmones del Danubio enteros, frescos o refrigerados</t>
  </si>
  <si>
    <t>13023910</t>
  </si>
  <si>
    <t>Carraghenina</t>
  </si>
  <si>
    <t>89019099</t>
  </si>
  <si>
    <t>Los demás barcos, excepto los portacontenedores y graneleros</t>
  </si>
  <si>
    <t>23031000</t>
  </si>
  <si>
    <t>Residuos de la industria del almidón y residuos similares</t>
  </si>
  <si>
    <t>30023000</t>
  </si>
  <si>
    <t>Vacunas para uso en veterinaria</t>
  </si>
  <si>
    <t>Total Intercambio Comercial Puerto Montt</t>
  </si>
  <si>
    <t>Río Manso (El León)</t>
  </si>
  <si>
    <t xml:space="preserve"> Fuente: Sistemas de Vehículos, Sistema de Registro de Operaciones de Transporte Terrestre y Síntesis Mensual de Tráfico Terrestre. Servicio Nacional de Aduanas</t>
  </si>
  <si>
    <t>Dirección Regional Aduana de Coyhaique</t>
  </si>
  <si>
    <t>08092990</t>
  </si>
  <si>
    <t xml:space="preserve">Las demás cerezas frescas </t>
  </si>
  <si>
    <t>02044290</t>
  </si>
  <si>
    <t>Los demás cortes sin deshuesar, de carne ovina, congelados, distintos de la paleta, pierna y silla</t>
  </si>
  <si>
    <t>02044210</t>
  </si>
  <si>
    <t>Carne ovina, corte paleta, sin deshuesar, congelados</t>
  </si>
  <si>
    <t>03025414</t>
  </si>
  <si>
    <t>Merluza del sur (Merluccius australis), descabezada y eviscerada («HG»), excepto los hígados, huevas y lechas</t>
  </si>
  <si>
    <t>73218900</t>
  </si>
  <si>
    <t>Los demás aparatos de cocción y calientaplatos, incluidos los aparatos de combustibles sólidos</t>
  </si>
  <si>
    <t>09030000</t>
  </si>
  <si>
    <t>Yerba mate</t>
  </si>
  <si>
    <t>Cemento Portland, excepto cemento blanco o coloreado artificialmente.</t>
  </si>
  <si>
    <t>68101100</t>
  </si>
  <si>
    <t>Bloques y ladrillos para la construcción</t>
  </si>
  <si>
    <t>84248110</t>
  </si>
  <si>
    <t>Sistemas de riego para la agricultura u horticultura</t>
  </si>
  <si>
    <t>Total Intercambio Comercial Coyhaique</t>
  </si>
  <si>
    <r>
      <t>Carga (</t>
    </r>
    <r>
      <rPr>
        <b/>
        <sz val="9"/>
        <color rgb="FFFF0000"/>
        <rFont val="Calibri"/>
        <family val="2"/>
        <scheme val="minor"/>
      </rPr>
      <t>T</t>
    </r>
    <r>
      <rPr>
        <b/>
        <sz val="9"/>
        <color theme="0"/>
        <rFont val="Calibri"/>
        <family val="2"/>
        <scheme val="minor"/>
      </rPr>
      <t>)</t>
    </r>
  </si>
  <si>
    <t>Rio Frías - Appeleg (1)</t>
  </si>
  <si>
    <t>Las Pampas - Lago Verde (1)</t>
  </si>
  <si>
    <t>Ibáñez Pallavicini  (1)</t>
  </si>
  <si>
    <t>Roballos (Backer)  (1)</t>
  </si>
  <si>
    <t>Pampa Alta  (1)</t>
  </si>
  <si>
    <t>Triana  (1)</t>
  </si>
  <si>
    <r>
      <t>Ibáñez Pa</t>
    </r>
    <r>
      <rPr>
        <sz val="9"/>
        <color rgb="FFFF0000"/>
        <rFont val="Calibri"/>
        <family val="2"/>
        <scheme val="minor"/>
      </rPr>
      <t>l</t>
    </r>
    <r>
      <rPr>
        <sz val="9"/>
        <rFont val="Calibri"/>
        <family val="2"/>
        <scheme val="minor"/>
      </rPr>
      <t>lavicini  (1)</t>
    </r>
  </si>
  <si>
    <t>( 1 ) Paso controlado por Carabineros de Chile</t>
  </si>
  <si>
    <t>Administración Aduana de Puerto Aysén</t>
  </si>
  <si>
    <t>Total Puerto Aysen</t>
  </si>
  <si>
    <t>26161000</t>
  </si>
  <si>
    <t>Minerales de plata y sus concentrados</t>
  </si>
  <si>
    <t>26080000</t>
  </si>
  <si>
    <t>Minerales de cinc y sus concentrados</t>
  </si>
  <si>
    <t>03047413</t>
  </si>
  <si>
    <t>Merluza de cola (Macruronus magellanicus)</t>
  </si>
  <si>
    <t>73259110</t>
  </si>
  <si>
    <t>Bolas y artículos similares para molinos, para molienda de minerales</t>
  </si>
  <si>
    <t>84388010</t>
  </si>
  <si>
    <t>Las demás máquinas y aparatos para la preparación de pescados, crustáceos y moluscos</t>
  </si>
  <si>
    <t>84743100</t>
  </si>
  <si>
    <t>Hormigoneras y aparatos de amasar mortero</t>
  </si>
  <si>
    <t>44123200</t>
  </si>
  <si>
    <t xml:space="preserve">Las demás maderas contrachapadas, maderas chapadas y maderas estratificadas similares, que tengan por lo menos una hoja externa de madera distinta de las de coníferas </t>
  </si>
  <si>
    <t>Total Intercambio Comercial Puerto Aysen</t>
  </si>
  <si>
    <t>Dirección Regional Aduana de Punta Arenas</t>
  </si>
  <si>
    <t>Salida temporal</t>
  </si>
  <si>
    <t>29051100</t>
  </si>
  <si>
    <t>Metanol (alcohol metílico)</t>
  </si>
  <si>
    <t>03031420</t>
  </si>
  <si>
    <t>Truchas descabezadas y evisceradas («HG»), congeladas</t>
  </si>
  <si>
    <t>Salmones del Atlántico (Salmo salar) y salmones del Danubio (Hucho hucho), enteros, congelados</t>
  </si>
  <si>
    <t>73042900</t>
  </si>
  <si>
    <t>Los demás tubos de entubación («casing») o de producción («tubing»), y tubos de perforación, de los tipos utilizados para la extracción de petróleo o gas, de hierro o acero</t>
  </si>
  <si>
    <t>85023910</t>
  </si>
  <si>
    <t>Demás grupos electrógenos accionados por turbinas de gas</t>
  </si>
  <si>
    <t>73061900</t>
  </si>
  <si>
    <t>Los demás tubos de los tipos utilizados en oleoductos o gasoductos, de hierro o acero</t>
  </si>
  <si>
    <t>05119190</t>
  </si>
  <si>
    <t>Los demás productos de pescado o de crustáceos, moluscos o demás invertebrados acuáticos; animales muertos del Capítulo 3</t>
  </si>
  <si>
    <t>Total Intercambio Comercial Punta Arenas</t>
  </si>
  <si>
    <t>COMERCIO EXTERIOR ZONA FRANCA DE PUNTA ARENAS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</si>
</sst>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#,##0_ ;\-#,##0\ "/>
    <numFmt numFmtId="168" formatCode="0.000%"/>
  </numFmts>
  <fonts count="80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 Light"/>
      <family val="2"/>
    </font>
    <font>
      <b/>
      <sz val="9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b/>
      <sz val="11"/>
      <name val="Calibri Light"/>
      <family val="2"/>
    </font>
    <font>
      <b/>
      <sz val="11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8"/>
      <name val="Calibri Light"/>
      <family val="2"/>
      <scheme val="major"/>
    </font>
    <font>
      <b/>
      <sz val="9"/>
      <name val="Calibri Light"/>
      <family val="2"/>
      <scheme val="major"/>
    </font>
    <font>
      <sz val="8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9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6"/>
      <color theme="1"/>
      <name val="Calibri Light"/>
      <family val="2"/>
    </font>
    <font>
      <b/>
      <sz val="9"/>
      <color theme="0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8"/>
      <color theme="0"/>
      <name val="Calibri Light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b/>
      <sz val="9"/>
      <color rgb="FF000000"/>
      <name val="Calibri Light"/>
      <family val="2"/>
    </font>
    <font>
      <b/>
      <sz val="9"/>
      <color rgb="FFFFFFFF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rgb="FF00B0F0"/>
      <name val="Calibri Light"/>
      <family val="2"/>
    </font>
    <font>
      <b/>
      <sz val="9"/>
      <color rgb="FF00B0F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rgb="FFFFFFFF"/>
      <name val="Calibri Light"/>
      <family val="2"/>
      <scheme val="maj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FFFFFF"/>
      <name val="Calibri Light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 Light"/>
      <family val="2"/>
    </font>
    <font>
      <sz val="10"/>
      <color rgb="FFFF0000"/>
      <name val="Calibri Light"/>
      <family val="2"/>
    </font>
    <font>
      <sz val="11"/>
      <color theme="1"/>
      <name val="Calibri Light"/>
      <family val="2"/>
      <scheme val="major"/>
    </font>
    <font>
      <b/>
      <sz val="9"/>
      <color rgb="FFFF0000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 Light"/>
      <family val="2"/>
    </font>
    <font>
      <sz val="11"/>
      <color theme="1"/>
      <name val="Calibri"/>
      <family val="2"/>
    </font>
    <font>
      <sz val="9"/>
      <color rgb="FF000000"/>
      <name val="Calibri Light"/>
      <family val="2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9"/>
      <color theme="1" tint="4.9989318521683403E-2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5"/>
      <color theme="1"/>
      <name val="Calibri Light"/>
      <family val="2"/>
      <scheme val="major"/>
    </font>
    <font>
      <sz val="9"/>
      <color rgb="FFFF0000"/>
      <name val="Calibri"/>
      <family val="2"/>
      <scheme val="minor"/>
    </font>
    <font>
      <sz val="7"/>
      <color theme="1"/>
      <name val="Calibri Light"/>
      <family val="2"/>
      <scheme val="major"/>
    </font>
    <font>
      <sz val="10"/>
      <name val="Cambria"/>
      <family val="1"/>
    </font>
    <font>
      <b/>
      <sz val="7"/>
      <color rgb="FFFFFFFF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00B0F0"/>
      <name val="Calibri Light"/>
      <family val="2"/>
      <scheme val="major"/>
    </font>
  </fonts>
  <fills count="2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FF99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theme="4" tint="0.79998168889431442"/>
      </patternFill>
    </fill>
  </fills>
  <borders count="206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/>
      <top/>
      <bottom style="medium">
        <color rgb="FF375623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rgb="FF375623"/>
      </top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rgb="FF375623"/>
      </left>
      <right style="thin">
        <color rgb="FF375623"/>
      </right>
      <top style="medium">
        <color rgb="FF375623"/>
      </top>
      <bottom style="thin">
        <color rgb="FF375623"/>
      </bottom>
      <diagonal/>
    </border>
    <border>
      <left style="thin">
        <color rgb="FF375623"/>
      </left>
      <right style="thin">
        <color rgb="FF375623"/>
      </right>
      <top style="medium">
        <color rgb="FF375623"/>
      </top>
      <bottom/>
      <diagonal/>
    </border>
    <border>
      <left style="thin">
        <color rgb="FF375623"/>
      </left>
      <right style="thin">
        <color rgb="FF375623"/>
      </right>
      <top style="medium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rgb="FF375623"/>
      </right>
      <top style="medium">
        <color rgb="FF375623"/>
      </top>
      <bottom style="thin">
        <color rgb="FF375623"/>
      </bottom>
      <diagonal/>
    </border>
    <border>
      <left style="medium">
        <color rgb="FF375623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thin">
        <color rgb="FF375623"/>
      </right>
      <top/>
      <bottom style="thin">
        <color rgb="FF375623"/>
      </bottom>
      <diagonal/>
    </border>
    <border>
      <left style="thin">
        <color rgb="FF375623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rgb="FF375623"/>
      </left>
      <right style="thin">
        <color rgb="FF375623"/>
      </right>
      <top style="thin">
        <color rgb="FF375623"/>
      </top>
      <bottom/>
      <diagonal/>
    </border>
    <border>
      <left style="medium">
        <color rgb="FF375623"/>
      </left>
      <right style="thin">
        <color rgb="FF375623"/>
      </right>
      <top/>
      <bottom style="thin">
        <color rgb="FF375623"/>
      </bottom>
      <diagonal/>
    </border>
    <border>
      <left style="medium">
        <color rgb="FF375623"/>
      </left>
      <right style="thin">
        <color rgb="FF375623"/>
      </right>
      <top/>
      <bottom/>
      <diagonal/>
    </border>
    <border>
      <left style="medium">
        <color rgb="FF375623"/>
      </left>
      <right/>
      <top style="thin">
        <color rgb="FF375623"/>
      </top>
      <bottom style="medium">
        <color rgb="FF375623"/>
      </bottom>
      <diagonal/>
    </border>
    <border>
      <left/>
      <right style="thin">
        <color rgb="FF375623"/>
      </right>
      <top style="thin">
        <color rgb="FF375623"/>
      </top>
      <bottom style="medium">
        <color rgb="FF375623"/>
      </bottom>
      <diagonal/>
    </border>
    <border>
      <left style="thin">
        <color rgb="FF375623"/>
      </left>
      <right style="thin">
        <color rgb="FF375623"/>
      </right>
      <top style="thin">
        <color rgb="FF375623"/>
      </top>
      <bottom style="medium">
        <color rgb="FF375623"/>
      </bottom>
      <diagonal/>
    </border>
    <border>
      <left style="thin">
        <color rgb="FF375623"/>
      </left>
      <right style="medium">
        <color rgb="FF375623"/>
      </right>
      <top style="thin">
        <color rgb="FF375623"/>
      </top>
      <bottom style="medium">
        <color rgb="FF375623"/>
      </bottom>
      <diagonal/>
    </border>
    <border>
      <left/>
      <right/>
      <top/>
      <bottom style="medium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  <border>
      <left style="medium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 style="thin">
        <color theme="7" tint="-0.499984740745262"/>
      </right>
      <top/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/>
      <diagonal/>
    </border>
    <border>
      <left style="medium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/>
      <diagonal/>
    </border>
    <border>
      <left/>
      <right/>
      <top/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/>
      <top style="medium">
        <color rgb="FF7030A0"/>
      </top>
      <bottom/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medium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medium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medium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medium">
        <color theme="7" tint="-0.499984740745262"/>
      </bottom>
      <diagonal/>
    </border>
    <border>
      <left style="medium">
        <color rgb="FF0F243E"/>
      </left>
      <right style="thin">
        <color rgb="FF0F243E"/>
      </right>
      <top style="medium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 style="medium">
        <color rgb="FF0F243E"/>
      </top>
      <bottom style="thin">
        <color rgb="FF0F243E"/>
      </bottom>
      <diagonal/>
    </border>
    <border>
      <left style="thin">
        <color rgb="FF0F243E"/>
      </left>
      <right style="medium">
        <color rgb="FF0F243E"/>
      </right>
      <top style="medium">
        <color rgb="FF0F243E"/>
      </top>
      <bottom style="thin">
        <color rgb="FF0F243E"/>
      </bottom>
      <diagonal/>
    </border>
    <border>
      <left style="medium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rgb="FF0F243E"/>
      </left>
      <right style="medium">
        <color rgb="FF0F243E"/>
      </right>
      <top style="thin">
        <color rgb="FF0F243E"/>
      </top>
      <bottom style="thin">
        <color rgb="FF0F243E"/>
      </bottom>
      <diagonal/>
    </border>
    <border>
      <left style="medium">
        <color rgb="FF0F243E"/>
      </left>
      <right style="thin">
        <color rgb="FF0F243E"/>
      </right>
      <top style="thin">
        <color rgb="FF0F243E"/>
      </top>
      <bottom style="medium">
        <color rgb="FF0F243E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medium">
        <color rgb="FF0F243E"/>
      </bottom>
      <diagonal/>
    </border>
    <border>
      <left style="thin">
        <color rgb="FF0F243E"/>
      </left>
      <right style="medium">
        <color rgb="FF0F243E"/>
      </right>
      <top style="thin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/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12">
    <xf numFmtId="0" fontId="0" fillId="0" borderId="0"/>
    <xf numFmtId="0" fontId="3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0" fontId="53" fillId="0" borderId="0"/>
    <xf numFmtId="9" fontId="1" fillId="0" borderId="0" applyFont="0" applyFill="0" applyBorder="0" applyAlignment="0" applyProtection="0"/>
    <xf numFmtId="0" fontId="64" fillId="0" borderId="0"/>
    <xf numFmtId="0" fontId="5" fillId="0" borderId="0"/>
    <xf numFmtId="0" fontId="53" fillId="0" borderId="0"/>
  </cellStyleXfs>
  <cellXfs count="118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justify" vertical="center"/>
    </xf>
    <xf numFmtId="165" fontId="0" fillId="0" borderId="0" xfId="2" applyNumberFormat="1" applyFont="1"/>
    <xf numFmtId="0" fontId="6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0" fontId="6" fillId="2" borderId="10" xfId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horizontal="right" vertical="center"/>
    </xf>
    <xf numFmtId="165" fontId="6" fillId="2" borderId="5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right" vertical="center"/>
    </xf>
    <xf numFmtId="165" fontId="7" fillId="0" borderId="3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4" fontId="9" fillId="3" borderId="3" xfId="1" applyNumberFormat="1" applyFont="1" applyFill="1" applyBorder="1" applyAlignment="1">
      <alignment horizontal="right" vertical="center"/>
    </xf>
    <xf numFmtId="165" fontId="9" fillId="3" borderId="3" xfId="1" applyNumberFormat="1" applyFont="1" applyFill="1" applyBorder="1" applyAlignment="1">
      <alignment vertical="center"/>
    </xf>
    <xf numFmtId="165" fontId="9" fillId="3" borderId="4" xfId="1" applyNumberFormat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Font="1" applyBorder="1" applyAlignment="1">
      <alignment horizontal="left" vertical="center"/>
    </xf>
    <xf numFmtId="0" fontId="17" fillId="4" borderId="1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left"/>
    </xf>
    <xf numFmtId="0" fontId="17" fillId="5" borderId="17" xfId="0" applyFont="1" applyFill="1" applyBorder="1" applyAlignment="1">
      <alignment horizontal="center" wrapText="1"/>
    </xf>
    <xf numFmtId="165" fontId="17" fillId="4" borderId="17" xfId="4" applyNumberFormat="1" applyFont="1" applyFill="1" applyBorder="1" applyAlignment="1">
      <alignment horizontal="center" vertical="center" wrapText="1"/>
    </xf>
    <xf numFmtId="165" fontId="17" fillId="4" borderId="18" xfId="4" applyNumberFormat="1" applyFont="1" applyFill="1" applyBorder="1" applyAlignment="1">
      <alignment horizontal="center" vertical="center" wrapText="1"/>
    </xf>
    <xf numFmtId="165" fontId="17" fillId="0" borderId="0" xfId="4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164" fontId="20" fillId="0" borderId="20" xfId="0" applyNumberFormat="1" applyFont="1" applyBorder="1"/>
    <xf numFmtId="165" fontId="20" fillId="0" borderId="20" xfId="0" applyNumberFormat="1" applyFont="1" applyBorder="1"/>
    <xf numFmtId="165" fontId="20" fillId="0" borderId="21" xfId="0" applyNumberFormat="1" applyFont="1" applyBorder="1"/>
    <xf numFmtId="165" fontId="20" fillId="0" borderId="0" xfId="0" applyNumberFormat="1" applyFont="1" applyBorder="1"/>
    <xf numFmtId="164" fontId="19" fillId="0" borderId="20" xfId="0" applyNumberFormat="1" applyFont="1" applyBorder="1"/>
    <xf numFmtId="165" fontId="19" fillId="0" borderId="20" xfId="0" applyNumberFormat="1" applyFont="1" applyBorder="1"/>
    <xf numFmtId="165" fontId="19" fillId="0" borderId="21" xfId="0" applyNumberFormat="1" applyFont="1" applyBorder="1"/>
    <xf numFmtId="164" fontId="17" fillId="4" borderId="25" xfId="4" applyNumberFormat="1" applyFont="1" applyFill="1" applyBorder="1" applyAlignment="1">
      <alignment vertical="center" wrapText="1"/>
    </xf>
    <xf numFmtId="165" fontId="17" fillId="4" borderId="25" xfId="4" applyNumberFormat="1" applyFont="1" applyFill="1" applyBorder="1" applyAlignment="1">
      <alignment vertical="center" wrapText="1"/>
    </xf>
    <xf numFmtId="165" fontId="17" fillId="4" borderId="26" xfId="4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indent="2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17" fillId="5" borderId="16" xfId="4" applyFont="1" applyFill="1" applyBorder="1" applyAlignment="1">
      <alignment horizontal="center" vertical="center"/>
    </xf>
    <xf numFmtId="0" fontId="17" fillId="5" borderId="17" xfId="4" applyFont="1" applyFill="1" applyBorder="1" applyAlignment="1">
      <alignment horizontal="left" vertical="center"/>
    </xf>
    <xf numFmtId="0" fontId="17" fillId="5" borderId="17" xfId="4" applyFont="1" applyFill="1" applyBorder="1" applyAlignment="1">
      <alignment horizontal="center" vertical="center" wrapText="1"/>
    </xf>
    <xf numFmtId="165" fontId="17" fillId="5" borderId="17" xfId="4" applyNumberFormat="1" applyFont="1" applyFill="1" applyBorder="1" applyAlignment="1">
      <alignment horizontal="center" vertical="center" wrapText="1"/>
    </xf>
    <xf numFmtId="165" fontId="17" fillId="5" borderId="18" xfId="4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18" fillId="6" borderId="19" xfId="0" applyFont="1" applyFill="1" applyBorder="1" applyAlignment="1">
      <alignment vertical="center" wrapText="1"/>
    </xf>
    <xf numFmtId="0" fontId="23" fillId="6" borderId="20" xfId="0" applyFont="1" applyFill="1" applyBorder="1" applyAlignment="1">
      <alignment horizontal="left"/>
    </xf>
    <xf numFmtId="164" fontId="18" fillId="6" borderId="20" xfId="0" applyNumberFormat="1" applyFont="1" applyFill="1" applyBorder="1"/>
    <xf numFmtId="165" fontId="18" fillId="6" borderId="20" xfId="0" applyNumberFormat="1" applyFont="1" applyFill="1" applyBorder="1"/>
    <xf numFmtId="165" fontId="18" fillId="6" borderId="21" xfId="0" applyNumberFormat="1" applyFont="1" applyFill="1" applyBorder="1"/>
    <xf numFmtId="0" fontId="18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164" fontId="17" fillId="4" borderId="25" xfId="0" applyNumberFormat="1" applyFont="1" applyFill="1" applyBorder="1"/>
    <xf numFmtId="165" fontId="17" fillId="5" borderId="25" xfId="4" applyNumberFormat="1" applyFont="1" applyFill="1" applyBorder="1"/>
    <xf numFmtId="165" fontId="17" fillId="5" borderId="26" xfId="4" applyNumberFormat="1" applyFont="1" applyFill="1" applyBorder="1"/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6" fillId="4" borderId="16" xfId="4" applyFont="1" applyFill="1" applyBorder="1" applyAlignment="1">
      <alignment horizontal="center" vertical="center"/>
    </xf>
    <xf numFmtId="0" fontId="6" fillId="4" borderId="17" xfId="4" applyFont="1" applyFill="1" applyBorder="1" applyAlignment="1">
      <alignment horizontal="center" vertical="center"/>
    </xf>
    <xf numFmtId="0" fontId="6" fillId="4" borderId="17" xfId="4" applyFont="1" applyFill="1" applyBorder="1" applyAlignment="1">
      <alignment horizontal="center" vertical="center" wrapText="1"/>
    </xf>
    <xf numFmtId="0" fontId="6" fillId="4" borderId="18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vertical="center" wrapText="1"/>
    </xf>
    <xf numFmtId="3" fontId="4" fillId="0" borderId="20" xfId="4" applyNumberFormat="1" applyFont="1" applyBorder="1" applyAlignment="1">
      <alignment vertical="center" wrapText="1"/>
    </xf>
    <xf numFmtId="3" fontId="4" fillId="0" borderId="20" xfId="4" applyNumberFormat="1" applyFont="1" applyBorder="1" applyAlignment="1">
      <alignment horizontal="right" vertical="center"/>
    </xf>
    <xf numFmtId="165" fontId="4" fillId="0" borderId="20" xfId="4" applyNumberFormat="1" applyFont="1" applyBorder="1" applyAlignment="1">
      <alignment horizontal="right" vertical="center"/>
    </xf>
    <xf numFmtId="165" fontId="4" fillId="0" borderId="21" xfId="4" applyNumberFormat="1" applyFont="1" applyBorder="1" applyAlignment="1">
      <alignment horizontal="right" vertical="center"/>
    </xf>
    <xf numFmtId="165" fontId="10" fillId="0" borderId="21" xfId="4" applyNumberFormat="1" applyFont="1" applyBorder="1" applyAlignment="1">
      <alignment horizontal="right" vertical="center"/>
    </xf>
    <xf numFmtId="0" fontId="6" fillId="4" borderId="24" xfId="4" applyFont="1" applyFill="1" applyBorder="1" applyAlignment="1">
      <alignment vertical="center"/>
    </xf>
    <xf numFmtId="3" fontId="6" fillId="4" borderId="25" xfId="4" applyNumberFormat="1" applyFont="1" applyFill="1" applyBorder="1" applyAlignment="1">
      <alignment vertical="center"/>
    </xf>
    <xf numFmtId="3" fontId="6" fillId="4" borderId="25" xfId="4" applyNumberFormat="1" applyFont="1" applyFill="1" applyBorder="1" applyAlignment="1">
      <alignment horizontal="right" vertical="center"/>
    </xf>
    <xf numFmtId="165" fontId="6" fillId="4" borderId="25" xfId="4" applyNumberFormat="1" applyFont="1" applyFill="1" applyBorder="1" applyAlignment="1">
      <alignment horizontal="right" vertical="center"/>
    </xf>
    <xf numFmtId="165" fontId="6" fillId="4" borderId="26" xfId="4" applyNumberFormat="1" applyFont="1" applyFill="1" applyBorder="1" applyAlignment="1">
      <alignment horizontal="right" vertical="center"/>
    </xf>
    <xf numFmtId="0" fontId="9" fillId="4" borderId="16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 wrapText="1"/>
    </xf>
    <xf numFmtId="0" fontId="9" fillId="4" borderId="18" xfId="4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164" fontId="27" fillId="0" borderId="20" xfId="0" applyNumberFormat="1" applyFont="1" applyBorder="1"/>
    <xf numFmtId="165" fontId="7" fillId="0" borderId="20" xfId="4" applyNumberFormat="1" applyFont="1" applyBorder="1" applyAlignment="1">
      <alignment horizontal="right" vertical="center"/>
    </xf>
    <xf numFmtId="165" fontId="7" fillId="0" borderId="21" xfId="4" applyNumberFormat="1" applyFont="1" applyBorder="1" applyAlignment="1">
      <alignment horizontal="right" vertical="center"/>
    </xf>
    <xf numFmtId="164" fontId="8" fillId="7" borderId="20" xfId="4" applyNumberFormat="1" applyFont="1" applyFill="1" applyBorder="1" applyAlignment="1">
      <alignment horizontal="right" vertical="center"/>
    </xf>
    <xf numFmtId="164" fontId="15" fillId="7" borderId="20" xfId="4" applyNumberFormat="1" applyFont="1" applyFill="1" applyBorder="1" applyAlignment="1">
      <alignment horizontal="right" vertical="center"/>
    </xf>
    <xf numFmtId="165" fontId="15" fillId="7" borderId="20" xfId="4" applyNumberFormat="1" applyFont="1" applyFill="1" applyBorder="1" applyAlignment="1">
      <alignment horizontal="right" vertical="center"/>
    </xf>
    <xf numFmtId="165" fontId="8" fillId="7" borderId="21" xfId="4" applyNumberFormat="1" applyFont="1" applyFill="1" applyBorder="1" applyAlignment="1">
      <alignment horizontal="right" vertical="center"/>
    </xf>
    <xf numFmtId="164" fontId="14" fillId="0" borderId="20" xfId="0" applyNumberFormat="1" applyFont="1" applyBorder="1"/>
    <xf numFmtId="165" fontId="14" fillId="0" borderId="20" xfId="4" applyNumberFormat="1" applyFont="1" applyBorder="1" applyAlignment="1">
      <alignment horizontal="right" vertical="center"/>
    </xf>
    <xf numFmtId="164" fontId="6" fillId="4" borderId="25" xfId="4" applyNumberFormat="1" applyFont="1" applyFill="1" applyBorder="1" applyAlignment="1">
      <alignment horizontal="right" vertical="center"/>
    </xf>
    <xf numFmtId="0" fontId="9" fillId="4" borderId="17" xfId="4" applyNumberFormat="1" applyFont="1" applyFill="1" applyBorder="1" applyAlignment="1">
      <alignment horizontal="center" vertical="center" wrapText="1"/>
    </xf>
    <xf numFmtId="165" fontId="9" fillId="4" borderId="17" xfId="4" applyNumberFormat="1" applyFont="1" applyFill="1" applyBorder="1" applyAlignment="1">
      <alignment horizontal="center" vertical="center" wrapText="1"/>
    </xf>
    <xf numFmtId="165" fontId="9" fillId="4" borderId="18" xfId="4" applyNumberFormat="1" applyFont="1" applyFill="1" applyBorder="1" applyAlignment="1">
      <alignment horizontal="center" vertical="center" wrapText="1"/>
    </xf>
    <xf numFmtId="0" fontId="7" fillId="0" borderId="20" xfId="4" applyFont="1" applyBorder="1" applyAlignment="1">
      <alignment vertical="center" wrapText="1"/>
    </xf>
    <xf numFmtId="164" fontId="7" fillId="0" borderId="20" xfId="4" applyNumberFormat="1" applyFont="1" applyBorder="1" applyAlignment="1">
      <alignment horizontal="right" vertical="center"/>
    </xf>
    <xf numFmtId="164" fontId="8" fillId="6" borderId="20" xfId="4" applyNumberFormat="1" applyFont="1" applyFill="1" applyBorder="1" applyAlignment="1">
      <alignment horizontal="right" vertical="center"/>
    </xf>
    <xf numFmtId="165" fontId="8" fillId="6" borderId="20" xfId="4" applyNumberFormat="1" applyFont="1" applyFill="1" applyBorder="1" applyAlignment="1">
      <alignment horizontal="right" vertical="center"/>
    </xf>
    <xf numFmtId="165" fontId="8" fillId="6" borderId="21" xfId="4" applyNumberFormat="1" applyFont="1" applyFill="1" applyBorder="1" applyAlignment="1">
      <alignment horizontal="right" vertical="center"/>
    </xf>
    <xf numFmtId="0" fontId="14" fillId="0" borderId="20" xfId="4" applyFont="1" applyBorder="1" applyAlignment="1">
      <alignment vertical="center" wrapText="1"/>
    </xf>
    <xf numFmtId="165" fontId="8" fillId="7" borderId="20" xfId="4" applyNumberFormat="1" applyFont="1" applyFill="1" applyBorder="1" applyAlignment="1">
      <alignment horizontal="right" vertical="center"/>
    </xf>
    <xf numFmtId="164" fontId="9" fillId="4" borderId="25" xfId="4" applyNumberFormat="1" applyFont="1" applyFill="1" applyBorder="1" applyAlignment="1">
      <alignment horizontal="right" vertical="center"/>
    </xf>
    <xf numFmtId="165" fontId="9" fillId="4" borderId="25" xfId="4" applyNumberFormat="1" applyFont="1" applyFill="1" applyBorder="1" applyAlignment="1">
      <alignment horizontal="right" vertical="center"/>
    </xf>
    <xf numFmtId="165" fontId="9" fillId="4" borderId="26" xfId="4" applyNumberFormat="1" applyFont="1" applyFill="1" applyBorder="1" applyAlignment="1">
      <alignment horizontal="right" vertical="center"/>
    </xf>
    <xf numFmtId="0" fontId="31" fillId="0" borderId="0" xfId="4" applyFont="1" applyAlignment="1">
      <alignment vertical="center"/>
    </xf>
    <xf numFmtId="0" fontId="30" fillId="4" borderId="20" xfId="4" applyFont="1" applyFill="1" applyBorder="1" applyAlignment="1">
      <alignment horizontal="center" vertical="center" wrapText="1"/>
    </xf>
    <xf numFmtId="0" fontId="30" fillId="4" borderId="21" xfId="4" applyFont="1" applyFill="1" applyBorder="1" applyAlignment="1">
      <alignment horizontal="center" vertical="center" wrapText="1"/>
    </xf>
    <xf numFmtId="0" fontId="16" fillId="0" borderId="0" xfId="4" applyFont="1"/>
    <xf numFmtId="0" fontId="32" fillId="0" borderId="19" xfId="4" applyFont="1" applyBorder="1" applyAlignment="1">
      <alignment vertical="center" wrapText="1"/>
    </xf>
    <xf numFmtId="164" fontId="33" fillId="0" borderId="20" xfId="4" applyNumberFormat="1" applyFont="1" applyBorder="1" applyAlignment="1">
      <alignment horizontal="right" vertical="center"/>
    </xf>
    <xf numFmtId="164" fontId="33" fillId="6" borderId="20" xfId="4" applyNumberFormat="1" applyFont="1" applyFill="1" applyBorder="1" applyAlignment="1">
      <alignment vertical="center"/>
    </xf>
    <xf numFmtId="165" fontId="33" fillId="0" borderId="21" xfId="4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 wrapText="1"/>
    </xf>
    <xf numFmtId="0" fontId="30" fillId="4" borderId="19" xfId="4" applyFont="1" applyFill="1" applyBorder="1" applyAlignment="1">
      <alignment vertical="center" wrapText="1"/>
    </xf>
    <xf numFmtId="164" fontId="34" fillId="4" borderId="20" xfId="4" applyNumberFormat="1" applyFont="1" applyFill="1" applyBorder="1" applyAlignment="1">
      <alignment horizontal="right" vertical="center"/>
    </xf>
    <xf numFmtId="164" fontId="34" fillId="4" borderId="20" xfId="4" applyNumberFormat="1" applyFont="1" applyFill="1" applyBorder="1" applyAlignment="1">
      <alignment vertical="center"/>
    </xf>
    <xf numFmtId="165" fontId="34" fillId="4" borderId="21" xfId="4" applyNumberFormat="1" applyFont="1" applyFill="1" applyBorder="1" applyAlignment="1">
      <alignment horizontal="right" vertical="center"/>
    </xf>
    <xf numFmtId="0" fontId="35" fillId="6" borderId="24" xfId="4" applyFont="1" applyFill="1" applyBorder="1" applyAlignment="1">
      <alignment vertical="center" wrapText="1"/>
    </xf>
    <xf numFmtId="165" fontId="36" fillId="6" borderId="25" xfId="4" applyNumberFormat="1" applyFont="1" applyFill="1" applyBorder="1" applyAlignment="1">
      <alignment horizontal="right" vertical="center"/>
    </xf>
    <xf numFmtId="165" fontId="36" fillId="6" borderId="25" xfId="4" applyNumberFormat="1" applyFont="1" applyFill="1" applyBorder="1" applyAlignment="1">
      <alignment vertical="center"/>
    </xf>
    <xf numFmtId="0" fontId="33" fillId="6" borderId="26" xfId="4" applyFont="1" applyFill="1" applyBorder="1" applyAlignment="1">
      <alignment vertical="center"/>
    </xf>
    <xf numFmtId="0" fontId="31" fillId="0" borderId="0" xfId="4" applyFont="1"/>
    <xf numFmtId="0" fontId="31" fillId="0" borderId="0" xfId="4" applyFont="1" applyBorder="1" applyAlignment="1"/>
    <xf numFmtId="164" fontId="32" fillId="0" borderId="20" xfId="4" applyNumberFormat="1" applyFont="1" applyBorder="1" applyAlignment="1">
      <alignment horizontal="right" vertical="center"/>
    </xf>
    <xf numFmtId="164" fontId="32" fillId="6" borderId="20" xfId="4" applyNumberFormat="1" applyFont="1" applyFill="1" applyBorder="1" applyAlignment="1">
      <alignment vertical="center"/>
    </xf>
    <xf numFmtId="165" fontId="32" fillId="0" borderId="20" xfId="4" applyNumberFormat="1" applyFont="1" applyBorder="1" applyAlignment="1">
      <alignment horizontal="right" vertical="center"/>
    </xf>
    <xf numFmtId="165" fontId="32" fillId="0" borderId="21" xfId="4" applyNumberFormat="1" applyFont="1" applyBorder="1" applyAlignment="1">
      <alignment horizontal="right" vertical="center"/>
    </xf>
    <xf numFmtId="164" fontId="30" fillId="4" borderId="20" xfId="4" applyNumberFormat="1" applyFont="1" applyFill="1" applyBorder="1" applyAlignment="1">
      <alignment horizontal="right" vertical="center"/>
    </xf>
    <xf numFmtId="164" fontId="30" fillId="4" borderId="20" xfId="4" applyNumberFormat="1" applyFont="1" applyFill="1" applyBorder="1" applyAlignment="1">
      <alignment vertical="center"/>
    </xf>
    <xf numFmtId="165" fontId="30" fillId="4" borderId="20" xfId="4" applyNumberFormat="1" applyFont="1" applyFill="1" applyBorder="1" applyAlignment="1">
      <alignment horizontal="right" vertical="center"/>
    </xf>
    <xf numFmtId="165" fontId="30" fillId="4" borderId="21" xfId="4" applyNumberFormat="1" applyFont="1" applyFill="1" applyBorder="1" applyAlignment="1">
      <alignment horizontal="right" vertical="center"/>
    </xf>
    <xf numFmtId="0" fontId="37" fillId="6" borderId="24" xfId="4" applyFont="1" applyFill="1" applyBorder="1" applyAlignment="1">
      <alignment vertical="center" wrapText="1"/>
    </xf>
    <xf numFmtId="165" fontId="37" fillId="6" borderId="25" xfId="4" applyNumberFormat="1" applyFont="1" applyFill="1" applyBorder="1" applyAlignment="1">
      <alignment horizontal="right" vertical="center"/>
    </xf>
    <xf numFmtId="165" fontId="37" fillId="6" borderId="25" xfId="4" applyNumberFormat="1" applyFont="1" applyFill="1" applyBorder="1" applyAlignment="1">
      <alignment vertical="center"/>
    </xf>
    <xf numFmtId="0" fontId="37" fillId="6" borderId="25" xfId="4" applyFont="1" applyFill="1" applyBorder="1" applyAlignment="1">
      <alignment vertical="center"/>
    </xf>
    <xf numFmtId="0" fontId="37" fillId="6" borderId="26" xfId="4" applyFont="1" applyFill="1" applyBorder="1" applyAlignment="1">
      <alignment vertical="center"/>
    </xf>
    <xf numFmtId="0" fontId="31" fillId="0" borderId="27" xfId="4" applyFont="1" applyBorder="1" applyAlignment="1"/>
    <xf numFmtId="0" fontId="30" fillId="4" borderId="36" xfId="4" applyFont="1" applyFill="1" applyBorder="1" applyAlignment="1">
      <alignment vertical="center" wrapText="1"/>
    </xf>
    <xf numFmtId="165" fontId="37" fillId="0" borderId="37" xfId="4" applyNumberFormat="1" applyFont="1" applyBorder="1" applyAlignment="1">
      <alignment horizontal="center" vertical="center"/>
    </xf>
    <xf numFmtId="165" fontId="30" fillId="4" borderId="38" xfId="4" applyNumberFormat="1" applyFont="1" applyFill="1" applyBorder="1" applyAlignment="1">
      <alignment vertical="center"/>
    </xf>
    <xf numFmtId="0" fontId="31" fillId="0" borderId="0" xfId="4" applyFont="1" applyBorder="1"/>
    <xf numFmtId="0" fontId="12" fillId="0" borderId="0" xfId="0" applyFont="1"/>
    <xf numFmtId="0" fontId="26" fillId="0" borderId="0" xfId="0" applyFont="1"/>
    <xf numFmtId="0" fontId="7" fillId="0" borderId="45" xfId="0" applyFont="1" applyBorder="1" applyAlignment="1">
      <alignment vertical="center"/>
    </xf>
    <xf numFmtId="3" fontId="7" fillId="0" borderId="45" xfId="0" applyNumberFormat="1" applyFont="1" applyBorder="1" applyAlignment="1">
      <alignment horizontal="right" vertical="center"/>
    </xf>
    <xf numFmtId="165" fontId="7" fillId="0" borderId="46" xfId="0" applyNumberFormat="1" applyFont="1" applyBorder="1" applyAlignment="1">
      <alignment horizontal="right" vertical="center"/>
    </xf>
    <xf numFmtId="0" fontId="14" fillId="0" borderId="45" xfId="0" applyFont="1" applyBorder="1" applyAlignment="1">
      <alignment vertical="center"/>
    </xf>
    <xf numFmtId="0" fontId="8" fillId="9" borderId="43" xfId="0" applyFont="1" applyFill="1" applyBorder="1" applyAlignment="1">
      <alignment vertical="center" wrapText="1"/>
    </xf>
    <xf numFmtId="0" fontId="8" fillId="9" borderId="45" xfId="0" applyFont="1" applyFill="1" applyBorder="1" applyAlignment="1">
      <alignment vertical="center" wrapText="1"/>
    </xf>
    <xf numFmtId="3" fontId="8" fillId="9" borderId="45" xfId="0" applyNumberFormat="1" applyFont="1" applyFill="1" applyBorder="1" applyAlignment="1">
      <alignment horizontal="right" vertical="center"/>
    </xf>
    <xf numFmtId="165" fontId="8" fillId="9" borderId="46" xfId="0" applyNumberFormat="1" applyFont="1" applyFill="1" applyBorder="1" applyAlignment="1">
      <alignment horizontal="right" vertical="center"/>
    </xf>
    <xf numFmtId="165" fontId="14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right" vertical="center"/>
    </xf>
    <xf numFmtId="0" fontId="15" fillId="9" borderId="43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 wrapText="1"/>
    </xf>
    <xf numFmtId="3" fontId="15" fillId="9" borderId="45" xfId="0" applyNumberFormat="1" applyFont="1" applyFill="1" applyBorder="1" applyAlignment="1">
      <alignment horizontal="right" vertical="center"/>
    </xf>
    <xf numFmtId="165" fontId="15" fillId="9" borderId="46" xfId="0" applyNumberFormat="1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9" borderId="47" xfId="0" applyFont="1" applyFill="1" applyBorder="1" applyAlignment="1">
      <alignment vertical="center" wrapText="1"/>
    </xf>
    <xf numFmtId="3" fontId="38" fillId="8" borderId="52" xfId="0" applyNumberFormat="1" applyFont="1" applyFill="1" applyBorder="1" applyAlignment="1">
      <alignment horizontal="right" vertical="center"/>
    </xf>
    <xf numFmtId="165" fontId="38" fillId="8" borderId="53" xfId="0" applyNumberFormat="1" applyFont="1" applyFill="1" applyBorder="1" applyAlignment="1">
      <alignment horizontal="right" vertical="center"/>
    </xf>
    <xf numFmtId="0" fontId="9" fillId="10" borderId="55" xfId="5" applyFont="1" applyFill="1" applyBorder="1" applyAlignment="1">
      <alignment horizontal="center" vertical="center"/>
    </xf>
    <xf numFmtId="49" fontId="9" fillId="10" borderId="56" xfId="5" applyNumberFormat="1" applyFont="1" applyFill="1" applyBorder="1" applyAlignment="1">
      <alignment horizontal="center" vertical="center" wrapText="1"/>
    </xf>
    <xf numFmtId="0" fontId="9" fillId="10" borderId="56" xfId="5" applyFont="1" applyFill="1" applyBorder="1" applyAlignment="1">
      <alignment horizontal="center" vertical="center" wrapText="1"/>
    </xf>
    <xf numFmtId="165" fontId="9" fillId="11" borderId="56" xfId="4" applyNumberFormat="1" applyFont="1" applyFill="1" applyBorder="1" applyAlignment="1">
      <alignment horizontal="center" vertical="center" wrapText="1"/>
    </xf>
    <xf numFmtId="0" fontId="9" fillId="10" borderId="57" xfId="4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left" vertical="center" wrapText="1"/>
    </xf>
    <xf numFmtId="164" fontId="7" fillId="0" borderId="59" xfId="5" applyNumberFormat="1" applyFont="1" applyFill="1" applyBorder="1" applyAlignment="1">
      <alignment horizontal="right" vertical="center"/>
    </xf>
    <xf numFmtId="165" fontId="7" fillId="0" borderId="59" xfId="5" applyNumberFormat="1" applyFont="1" applyFill="1" applyBorder="1" applyAlignment="1">
      <alignment horizontal="right" vertical="center"/>
    </xf>
    <xf numFmtId="165" fontId="27" fillId="0" borderId="60" xfId="5" applyNumberFormat="1" applyFont="1" applyBorder="1" applyAlignment="1">
      <alignment horizontal="right"/>
    </xf>
    <xf numFmtId="0" fontId="14" fillId="0" borderId="58" xfId="0" applyFont="1" applyBorder="1" applyAlignment="1">
      <alignment horizontal="left" vertical="center" wrapText="1"/>
    </xf>
    <xf numFmtId="0" fontId="9" fillId="10" borderId="61" xfId="5" applyFont="1" applyFill="1" applyBorder="1" applyAlignment="1">
      <alignment vertical="center" wrapText="1"/>
    </xf>
    <xf numFmtId="164" fontId="9" fillId="10" borderId="62" xfId="5" applyNumberFormat="1" applyFont="1" applyFill="1" applyBorder="1" applyAlignment="1">
      <alignment horizontal="right" vertical="center"/>
    </xf>
    <xf numFmtId="165" fontId="9" fillId="10" borderId="62" xfId="5" applyNumberFormat="1" applyFont="1" applyFill="1" applyBorder="1" applyAlignment="1">
      <alignment horizontal="right" vertical="center"/>
    </xf>
    <xf numFmtId="165" fontId="9" fillId="10" borderId="63" xfId="5" applyNumberFormat="1" applyFont="1" applyFill="1" applyBorder="1" applyAlignment="1">
      <alignment horizontal="right"/>
    </xf>
    <xf numFmtId="0" fontId="9" fillId="11" borderId="56" xfId="0" applyFont="1" applyFill="1" applyBorder="1" applyAlignment="1">
      <alignment horizontal="center" vertical="center" wrapText="1"/>
    </xf>
    <xf numFmtId="0" fontId="6" fillId="10" borderId="57" xfId="4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164" fontId="31" fillId="0" borderId="59" xfId="0" applyNumberFormat="1" applyFont="1" applyFill="1" applyBorder="1" applyAlignment="1">
      <alignment horizontal="right" vertical="center"/>
    </xf>
    <xf numFmtId="165" fontId="31" fillId="0" borderId="59" xfId="0" applyNumberFormat="1" applyFont="1" applyFill="1" applyBorder="1" applyAlignment="1">
      <alignment horizontal="right" vertical="center"/>
    </xf>
    <xf numFmtId="165" fontId="31" fillId="0" borderId="60" xfId="0" applyNumberFormat="1" applyFont="1" applyFill="1" applyBorder="1" applyAlignment="1">
      <alignment horizontal="right" vertical="center"/>
    </xf>
    <xf numFmtId="0" fontId="40" fillId="13" borderId="58" xfId="0" applyFont="1" applyFill="1" applyBorder="1" applyAlignment="1">
      <alignment vertical="center" wrapText="1"/>
    </xf>
    <xf numFmtId="0" fontId="40" fillId="13" borderId="59" xfId="0" applyFont="1" applyFill="1" applyBorder="1" applyAlignment="1">
      <alignment vertical="center" wrapText="1"/>
    </xf>
    <xf numFmtId="164" fontId="40" fillId="13" borderId="59" xfId="0" applyNumberFormat="1" applyFont="1" applyFill="1" applyBorder="1" applyAlignment="1">
      <alignment horizontal="right" vertical="center"/>
    </xf>
    <xf numFmtId="165" fontId="40" fillId="13" borderId="59" xfId="0" applyNumberFormat="1" applyFont="1" applyFill="1" applyBorder="1" applyAlignment="1">
      <alignment horizontal="right" vertical="center"/>
    </xf>
    <xf numFmtId="165" fontId="40" fillId="13" borderId="60" xfId="0" applyNumberFormat="1" applyFont="1" applyFill="1" applyBorder="1" applyAlignment="1">
      <alignment horizontal="right" vertical="center"/>
    </xf>
    <xf numFmtId="0" fontId="31" fillId="0" borderId="59" xfId="0" applyFont="1" applyBorder="1" applyAlignment="1"/>
    <xf numFmtId="0" fontId="15" fillId="13" borderId="59" xfId="0" applyFont="1" applyFill="1" applyBorder="1" applyAlignment="1">
      <alignment wrapText="1"/>
    </xf>
    <xf numFmtId="0" fontId="32" fillId="0" borderId="59" xfId="0" applyFont="1" applyBorder="1" applyAlignment="1">
      <alignment vertical="center" wrapText="1"/>
    </xf>
    <xf numFmtId="164" fontId="32" fillId="0" borderId="59" xfId="0" applyNumberFormat="1" applyFont="1" applyFill="1" applyBorder="1" applyAlignment="1">
      <alignment horizontal="right" vertical="center"/>
    </xf>
    <xf numFmtId="0" fontId="32" fillId="0" borderId="59" xfId="0" applyFont="1" applyBorder="1" applyAlignment="1"/>
    <xf numFmtId="0" fontId="15" fillId="13" borderId="58" xfId="0" applyFont="1" applyFill="1" applyBorder="1" applyAlignment="1">
      <alignment vertical="center" wrapText="1"/>
    </xf>
    <xf numFmtId="0" fontId="15" fillId="13" borderId="59" xfId="0" applyFont="1" applyFill="1" applyBorder="1" applyAlignment="1">
      <alignment vertical="center" wrapText="1"/>
    </xf>
    <xf numFmtId="164" fontId="15" fillId="13" borderId="59" xfId="0" applyNumberFormat="1" applyFont="1" applyFill="1" applyBorder="1" applyAlignment="1">
      <alignment horizontal="right" vertical="center"/>
    </xf>
    <xf numFmtId="164" fontId="32" fillId="0" borderId="59" xfId="0" applyNumberFormat="1" applyFont="1" applyBorder="1" applyAlignment="1">
      <alignment horizontal="right" vertical="center"/>
    </xf>
    <xf numFmtId="165" fontId="41" fillId="0" borderId="59" xfId="2" applyNumberFormat="1" applyFont="1" applyFill="1" applyBorder="1" applyAlignment="1">
      <alignment horizontal="right" vertical="center"/>
    </xf>
    <xf numFmtId="164" fontId="31" fillId="0" borderId="59" xfId="0" applyNumberFormat="1" applyFont="1" applyBorder="1" applyAlignment="1">
      <alignment horizontal="right" vertical="center"/>
    </xf>
    <xf numFmtId="164" fontId="9" fillId="11" borderId="62" xfId="0" applyNumberFormat="1" applyFont="1" applyFill="1" applyBorder="1" applyAlignment="1">
      <alignment horizontal="right" vertical="center"/>
    </xf>
    <xf numFmtId="165" fontId="9" fillId="11" borderId="62" xfId="0" applyNumberFormat="1" applyFont="1" applyFill="1" applyBorder="1" applyAlignment="1">
      <alignment horizontal="right" vertical="center"/>
    </xf>
    <xf numFmtId="165" fontId="42" fillId="11" borderId="62" xfId="0" applyNumberFormat="1" applyFont="1" applyFill="1" applyBorder="1" applyAlignment="1">
      <alignment horizontal="right" vertical="center"/>
    </xf>
    <xf numFmtId="165" fontId="9" fillId="11" borderId="63" xfId="0" applyNumberFormat="1" applyFont="1" applyFill="1" applyBorder="1" applyAlignment="1">
      <alignment horizontal="right" vertical="center"/>
    </xf>
    <xf numFmtId="0" fontId="43" fillId="0" borderId="0" xfId="0" applyFont="1"/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9" fillId="14" borderId="70" xfId="0" applyFont="1" applyFill="1" applyBorder="1" applyAlignment="1">
      <alignment horizontal="center" vertical="center"/>
    </xf>
    <xf numFmtId="0" fontId="9" fillId="15" borderId="71" xfId="0" applyFont="1" applyFill="1" applyBorder="1" applyAlignment="1">
      <alignment horizontal="center" vertical="center"/>
    </xf>
    <xf numFmtId="0" fontId="9" fillId="15" borderId="71" xfId="0" applyFont="1" applyFill="1" applyBorder="1" applyAlignment="1">
      <alignment horizontal="center" vertical="center" wrapText="1"/>
    </xf>
    <xf numFmtId="165" fontId="9" fillId="14" borderId="71" xfId="4" applyNumberFormat="1" applyFont="1" applyFill="1" applyBorder="1" applyAlignment="1">
      <alignment horizontal="center" vertical="center" wrapText="1"/>
    </xf>
    <xf numFmtId="165" fontId="9" fillId="14" borderId="72" xfId="4" applyNumberFormat="1" applyFont="1" applyFill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left" vertical="center" wrapText="1"/>
    </xf>
    <xf numFmtId="164" fontId="27" fillId="0" borderId="74" xfId="0" applyNumberFormat="1" applyFont="1" applyBorder="1"/>
    <xf numFmtId="165" fontId="27" fillId="0" borderId="74" xfId="0" applyNumberFormat="1" applyFont="1" applyBorder="1"/>
    <xf numFmtId="165" fontId="27" fillId="0" borderId="75" xfId="0" applyNumberFormat="1" applyFont="1" applyBorder="1"/>
    <xf numFmtId="165" fontId="43" fillId="0" borderId="0" xfId="2" applyNumberFormat="1" applyFont="1"/>
    <xf numFmtId="0" fontId="14" fillId="0" borderId="76" xfId="0" applyFont="1" applyBorder="1" applyAlignment="1">
      <alignment vertical="center" wrapText="1"/>
    </xf>
    <xf numFmtId="165" fontId="14" fillId="0" borderId="75" xfId="0" applyNumberFormat="1" applyFont="1" applyBorder="1"/>
    <xf numFmtId="49" fontId="14" fillId="0" borderId="73" xfId="0" applyNumberFormat="1" applyFont="1" applyBorder="1" applyAlignment="1">
      <alignment horizontal="center" vertical="center" wrapText="1"/>
    </xf>
    <xf numFmtId="0" fontId="27" fillId="0" borderId="73" xfId="0" quotePrefix="1" applyFont="1" applyBorder="1" applyAlignment="1">
      <alignment horizontal="center" vertical="center" wrapText="1"/>
    </xf>
    <xf numFmtId="0" fontId="27" fillId="0" borderId="77" xfId="0" applyFont="1" applyBorder="1" applyAlignment="1"/>
    <xf numFmtId="0" fontId="27" fillId="0" borderId="74" xfId="0" applyFont="1" applyBorder="1" applyAlignment="1">
      <alignment horizontal="left" vertical="center" wrapText="1"/>
    </xf>
    <xf numFmtId="164" fontId="9" fillId="14" borderId="80" xfId="4" applyNumberFormat="1" applyFont="1" applyFill="1" applyBorder="1" applyAlignment="1">
      <alignment vertical="center" wrapText="1"/>
    </xf>
    <xf numFmtId="165" fontId="9" fillId="14" borderId="80" xfId="4" applyNumberFormat="1" applyFont="1" applyFill="1" applyBorder="1" applyAlignment="1">
      <alignment vertical="center" wrapText="1"/>
    </xf>
    <xf numFmtId="165" fontId="9" fillId="14" borderId="81" xfId="4" applyNumberFormat="1" applyFont="1" applyFill="1" applyBorder="1" applyAlignment="1">
      <alignment vertical="center" wrapText="1"/>
    </xf>
    <xf numFmtId="164" fontId="43" fillId="0" borderId="0" xfId="0" applyNumberFormat="1" applyFont="1"/>
    <xf numFmtId="0" fontId="43" fillId="0" borderId="0" xfId="0" applyFont="1" applyAlignment="1">
      <alignment horizontal="center"/>
    </xf>
    <xf numFmtId="0" fontId="9" fillId="15" borderId="70" xfId="4" applyFont="1" applyFill="1" applyBorder="1" applyAlignment="1">
      <alignment horizontal="center" vertical="center"/>
    </xf>
    <xf numFmtId="0" fontId="9" fillId="15" borderId="71" xfId="4" applyFont="1" applyFill="1" applyBorder="1" applyAlignment="1">
      <alignment horizontal="center" vertical="center"/>
    </xf>
    <xf numFmtId="0" fontId="9" fillId="15" borderId="71" xfId="4" applyFont="1" applyFill="1" applyBorder="1" applyAlignment="1">
      <alignment horizontal="center" vertical="center" wrapText="1"/>
    </xf>
    <xf numFmtId="165" fontId="9" fillId="15" borderId="71" xfId="4" applyNumberFormat="1" applyFont="1" applyFill="1" applyBorder="1" applyAlignment="1">
      <alignment horizontal="center" vertical="center" wrapText="1"/>
    </xf>
    <xf numFmtId="165" fontId="9" fillId="15" borderId="72" xfId="4" applyNumberFormat="1" applyFont="1" applyFill="1" applyBorder="1" applyAlignment="1">
      <alignment horizontal="center" vertical="center" wrapText="1"/>
    </xf>
    <xf numFmtId="0" fontId="27" fillId="0" borderId="74" xfId="4" applyFont="1" applyBorder="1" applyAlignment="1">
      <alignment horizontal="left" vertical="center" wrapText="1"/>
    </xf>
    <xf numFmtId="164" fontId="27" fillId="0" borderId="74" xfId="4" applyNumberFormat="1" applyFont="1" applyBorder="1"/>
    <xf numFmtId="165" fontId="27" fillId="0" borderId="74" xfId="4" applyNumberFormat="1" applyFont="1" applyBorder="1"/>
    <xf numFmtId="165" fontId="27" fillId="0" borderId="75" xfId="4" applyNumberFormat="1" applyFont="1" applyBorder="1"/>
    <xf numFmtId="0" fontId="40" fillId="16" borderId="73" xfId="4" applyFont="1" applyFill="1" applyBorder="1" applyAlignment="1">
      <alignment vertical="center" wrapText="1"/>
    </xf>
    <xf numFmtId="0" fontId="40" fillId="16" borderId="74" xfId="4" applyFont="1" applyFill="1" applyBorder="1" applyAlignment="1">
      <alignment horizontal="left"/>
    </xf>
    <xf numFmtId="164" fontId="40" fillId="16" borderId="74" xfId="4" applyNumberFormat="1" applyFont="1" applyFill="1" applyBorder="1"/>
    <xf numFmtId="165" fontId="40" fillId="16" borderId="74" xfId="4" applyNumberFormat="1" applyFont="1" applyFill="1" applyBorder="1"/>
    <xf numFmtId="165" fontId="40" fillId="16" borderId="75" xfId="4" applyNumberFormat="1" applyFont="1" applyFill="1" applyBorder="1"/>
    <xf numFmtId="0" fontId="27" fillId="0" borderId="74" xfId="4" applyFont="1" applyBorder="1" applyAlignment="1">
      <alignment horizontal="left"/>
    </xf>
    <xf numFmtId="0" fontId="14" fillId="0" borderId="74" xfId="4" applyFont="1" applyBorder="1" applyAlignment="1">
      <alignment horizontal="left" vertical="center" wrapText="1"/>
    </xf>
    <xf numFmtId="165" fontId="14" fillId="0" borderId="74" xfId="4" applyNumberFormat="1" applyFont="1" applyBorder="1"/>
    <xf numFmtId="164" fontId="9" fillId="15" borderId="80" xfId="4" applyNumberFormat="1" applyFont="1" applyFill="1" applyBorder="1"/>
    <xf numFmtId="165" fontId="9" fillId="15" borderId="80" xfId="4" applyNumberFormat="1" applyFont="1" applyFill="1" applyBorder="1"/>
    <xf numFmtId="165" fontId="15" fillId="15" borderId="80" xfId="4" applyNumberFormat="1" applyFont="1" applyFill="1" applyBorder="1"/>
    <xf numFmtId="165" fontId="9" fillId="15" borderId="81" xfId="4" applyNumberFormat="1" applyFont="1" applyFill="1" applyBorder="1"/>
    <xf numFmtId="0" fontId="9" fillId="14" borderId="70" xfId="4" applyFont="1" applyFill="1" applyBorder="1" applyAlignment="1">
      <alignment horizontal="center" vertical="center"/>
    </xf>
    <xf numFmtId="0" fontId="9" fillId="14" borderId="71" xfId="4" applyFont="1" applyFill="1" applyBorder="1" applyAlignment="1">
      <alignment horizontal="center" vertical="center"/>
    </xf>
    <xf numFmtId="0" fontId="9" fillId="14" borderId="71" xfId="4" applyFont="1" applyFill="1" applyBorder="1" applyAlignment="1">
      <alignment horizontal="center" vertical="center" wrapText="1"/>
    </xf>
    <xf numFmtId="0" fontId="9" fillId="14" borderId="72" xfId="4" applyFont="1" applyFill="1" applyBorder="1" applyAlignment="1">
      <alignment horizontal="center" vertical="center" wrapText="1"/>
    </xf>
    <xf numFmtId="0" fontId="7" fillId="0" borderId="73" xfId="4" applyFont="1" applyBorder="1" applyAlignment="1">
      <alignment vertical="center" wrapText="1"/>
    </xf>
    <xf numFmtId="3" fontId="7" fillId="0" borderId="74" xfId="4" applyNumberFormat="1" applyFont="1" applyBorder="1" applyAlignment="1">
      <alignment horizontal="right" vertical="center"/>
    </xf>
    <xf numFmtId="3" fontId="7" fillId="0" borderId="74" xfId="4" applyNumberFormat="1" applyFont="1" applyBorder="1" applyAlignment="1">
      <alignment vertical="center"/>
    </xf>
    <xf numFmtId="3" fontId="27" fillId="0" borderId="74" xfId="4" applyNumberFormat="1" applyFont="1" applyBorder="1" applyAlignment="1">
      <alignment vertical="center"/>
    </xf>
    <xf numFmtId="165" fontId="27" fillId="0" borderId="75" xfId="4" applyNumberFormat="1" applyFont="1" applyBorder="1" applyAlignment="1">
      <alignment horizontal="right"/>
    </xf>
    <xf numFmtId="3" fontId="14" fillId="0" borderId="74" xfId="4" applyNumberFormat="1" applyFont="1" applyBorder="1" applyAlignment="1">
      <alignment vertical="center"/>
    </xf>
    <xf numFmtId="165" fontId="14" fillId="0" borderId="75" xfId="4" applyNumberFormat="1" applyFont="1" applyBorder="1" applyAlignment="1">
      <alignment horizontal="right"/>
    </xf>
    <xf numFmtId="0" fontId="9" fillId="14" borderId="79" xfId="4" applyFont="1" applyFill="1" applyBorder="1" applyAlignment="1">
      <alignment vertical="center"/>
    </xf>
    <xf numFmtId="3" fontId="9" fillId="14" borderId="80" xfId="4" applyNumberFormat="1" applyFont="1" applyFill="1" applyBorder="1" applyAlignment="1">
      <alignment horizontal="right" vertical="center"/>
    </xf>
    <xf numFmtId="3" fontId="9" fillId="14" borderId="80" xfId="4" applyNumberFormat="1" applyFont="1" applyFill="1" applyBorder="1" applyAlignment="1">
      <alignment vertical="center"/>
    </xf>
    <xf numFmtId="165" fontId="9" fillId="14" borderId="81" xfId="4" applyNumberFormat="1" applyFont="1" applyFill="1" applyBorder="1" applyAlignment="1">
      <alignment horizontal="right"/>
    </xf>
    <xf numFmtId="0" fontId="9" fillId="14" borderId="71" xfId="4" applyFont="1" applyFill="1" applyBorder="1" applyAlignment="1">
      <alignment vertical="center"/>
    </xf>
    <xf numFmtId="0" fontId="7" fillId="0" borderId="74" xfId="4" applyFont="1" applyBorder="1" applyAlignment="1">
      <alignment vertical="center" wrapText="1"/>
    </xf>
    <xf numFmtId="164" fontId="7" fillId="0" borderId="74" xfId="4" applyNumberFormat="1" applyFont="1" applyBorder="1" applyAlignment="1">
      <alignment vertical="center" wrapText="1"/>
    </xf>
    <xf numFmtId="164" fontId="7" fillId="0" borderId="74" xfId="4" applyNumberFormat="1" applyFont="1" applyBorder="1" applyAlignment="1">
      <alignment horizontal="right" vertical="center"/>
    </xf>
    <xf numFmtId="165" fontId="7" fillId="0" borderId="74" xfId="4" applyNumberFormat="1" applyFont="1" applyBorder="1" applyAlignment="1">
      <alignment horizontal="right" vertical="center"/>
    </xf>
    <xf numFmtId="165" fontId="7" fillId="0" borderId="75" xfId="4" applyNumberFormat="1" applyFont="1" applyBorder="1" applyAlignment="1">
      <alignment horizontal="right" vertical="center"/>
    </xf>
    <xf numFmtId="0" fontId="14" fillId="0" borderId="74" xfId="4" applyFont="1" applyBorder="1" applyAlignment="1">
      <alignment vertical="center" wrapText="1"/>
    </xf>
    <xf numFmtId="164" fontId="15" fillId="16" borderId="74" xfId="4" applyNumberFormat="1" applyFont="1" applyFill="1" applyBorder="1" applyAlignment="1">
      <alignment vertical="center" wrapText="1"/>
    </xf>
    <xf numFmtId="165" fontId="15" fillId="16" borderId="74" xfId="4" applyNumberFormat="1" applyFont="1" applyFill="1" applyBorder="1" applyAlignment="1">
      <alignment horizontal="right" vertical="center"/>
    </xf>
    <xf numFmtId="165" fontId="15" fillId="16" borderId="75" xfId="4" applyNumberFormat="1" applyFont="1" applyFill="1" applyBorder="1" applyAlignment="1">
      <alignment horizontal="right" vertical="center"/>
    </xf>
    <xf numFmtId="164" fontId="15" fillId="0" borderId="74" xfId="4" applyNumberFormat="1" applyFont="1" applyBorder="1" applyAlignment="1">
      <alignment vertical="center" wrapText="1"/>
    </xf>
    <xf numFmtId="164" fontId="14" fillId="0" borderId="74" xfId="4" applyNumberFormat="1" applyFont="1" applyBorder="1" applyAlignment="1">
      <alignment horizontal="right" vertical="center"/>
    </xf>
    <xf numFmtId="165" fontId="14" fillId="0" borderId="74" xfId="4" applyNumberFormat="1" applyFont="1" applyBorder="1" applyAlignment="1">
      <alignment horizontal="right" vertical="center"/>
    </xf>
    <xf numFmtId="165" fontId="14" fillId="0" borderId="75" xfId="4" applyNumberFormat="1" applyFont="1" applyBorder="1" applyAlignment="1">
      <alignment horizontal="right" vertical="center"/>
    </xf>
    <xf numFmtId="164" fontId="9" fillId="14" borderId="80" xfId="4" applyNumberFormat="1" applyFont="1" applyFill="1" applyBorder="1" applyAlignment="1">
      <alignment horizontal="right" vertical="center"/>
    </xf>
    <xf numFmtId="165" fontId="9" fillId="14" borderId="80" xfId="4" applyNumberFormat="1" applyFont="1" applyFill="1" applyBorder="1" applyAlignment="1">
      <alignment horizontal="right" vertical="center"/>
    </xf>
    <xf numFmtId="165" fontId="9" fillId="14" borderId="81" xfId="4" applyNumberFormat="1" applyFont="1" applyFill="1" applyBorder="1" applyAlignment="1">
      <alignment horizontal="right" vertical="center"/>
    </xf>
    <xf numFmtId="0" fontId="8" fillId="16" borderId="74" xfId="4" applyFont="1" applyFill="1" applyBorder="1" applyAlignment="1">
      <alignment vertical="center" wrapText="1"/>
    </xf>
    <xf numFmtId="164" fontId="8" fillId="16" borderId="74" xfId="4" applyNumberFormat="1" applyFont="1" applyFill="1" applyBorder="1" applyAlignment="1">
      <alignment vertical="center" wrapText="1"/>
    </xf>
    <xf numFmtId="164" fontId="8" fillId="16" borderId="74" xfId="4" applyNumberFormat="1" applyFont="1" applyFill="1" applyBorder="1" applyAlignment="1">
      <alignment horizontal="right" vertical="center"/>
    </xf>
    <xf numFmtId="165" fontId="8" fillId="16" borderId="74" xfId="4" applyNumberFormat="1" applyFont="1" applyFill="1" applyBorder="1" applyAlignment="1">
      <alignment horizontal="right" vertical="center"/>
    </xf>
    <xf numFmtId="165" fontId="8" fillId="16" borderId="75" xfId="4" applyNumberFormat="1" applyFont="1" applyFill="1" applyBorder="1" applyAlignment="1">
      <alignment horizontal="right" vertical="center"/>
    </xf>
    <xf numFmtId="164" fontId="9" fillId="14" borderId="80" xfId="4" applyNumberFormat="1" applyFont="1" applyFill="1" applyBorder="1"/>
    <xf numFmtId="165" fontId="9" fillId="14" borderId="80" xfId="4" applyNumberFormat="1" applyFont="1" applyFill="1" applyBorder="1"/>
    <xf numFmtId="165" fontId="9" fillId="14" borderId="81" xfId="4" applyNumberFormat="1" applyFont="1" applyFill="1" applyBorder="1"/>
    <xf numFmtId="165" fontId="0" fillId="0" borderId="0" xfId="0" applyNumberFormat="1" applyFont="1"/>
    <xf numFmtId="2" fontId="48" fillId="0" borderId="74" xfId="0" applyNumberFormat="1" applyFont="1" applyBorder="1" applyAlignment="1">
      <alignment vertical="center"/>
    </xf>
    <xf numFmtId="166" fontId="48" fillId="0" borderId="74" xfId="3" applyNumberFormat="1" applyFont="1" applyBorder="1" applyAlignment="1">
      <alignment horizontal="right" vertical="center"/>
    </xf>
    <xf numFmtId="9" fontId="48" fillId="0" borderId="75" xfId="2" applyFont="1" applyBorder="1" applyAlignment="1">
      <alignment horizontal="right" vertical="center"/>
    </xf>
    <xf numFmtId="2" fontId="0" fillId="0" borderId="74" xfId="0" applyNumberFormat="1" applyFont="1" applyBorder="1" applyAlignment="1">
      <alignment vertical="center"/>
    </xf>
    <xf numFmtId="167" fontId="48" fillId="0" borderId="74" xfId="3" applyNumberFormat="1" applyFont="1" applyBorder="1" applyAlignment="1">
      <alignment horizontal="right" vertical="center"/>
    </xf>
    <xf numFmtId="2" fontId="47" fillId="16" borderId="73" xfId="0" applyNumberFormat="1" applyFont="1" applyFill="1" applyBorder="1" applyAlignment="1">
      <alignment vertical="center"/>
    </xf>
    <xf numFmtId="2" fontId="47" fillId="16" borderId="74" xfId="0" applyNumberFormat="1" applyFont="1" applyFill="1" applyBorder="1" applyAlignment="1">
      <alignment vertical="center" wrapText="1"/>
    </xf>
    <xf numFmtId="166" fontId="47" fillId="16" borderId="74" xfId="3" applyNumberFormat="1" applyFont="1" applyFill="1" applyBorder="1" applyAlignment="1">
      <alignment horizontal="right" vertical="center"/>
    </xf>
    <xf numFmtId="9" fontId="47" fillId="16" borderId="75" xfId="2" applyFont="1" applyFill="1" applyBorder="1" applyAlignment="1">
      <alignment horizontal="right" vertical="center"/>
    </xf>
    <xf numFmtId="9" fontId="5" fillId="0" borderId="75" xfId="2" applyFont="1" applyBorder="1" applyAlignment="1">
      <alignment horizontal="right" vertical="center"/>
    </xf>
    <xf numFmtId="2" fontId="48" fillId="16" borderId="73" xfId="0" applyNumberFormat="1" applyFont="1" applyFill="1" applyBorder="1" applyAlignment="1">
      <alignment vertical="center"/>
    </xf>
    <xf numFmtId="2" fontId="47" fillId="16" borderId="73" xfId="0" applyNumberFormat="1" applyFont="1" applyFill="1" applyBorder="1" applyAlignment="1">
      <alignment vertical="center" wrapText="1"/>
    </xf>
    <xf numFmtId="2" fontId="47" fillId="0" borderId="73" xfId="0" applyNumberFormat="1" applyFont="1" applyBorder="1" applyAlignment="1">
      <alignment horizontal="center" vertical="center" wrapText="1"/>
    </xf>
    <xf numFmtId="2" fontId="0" fillId="0" borderId="74" xfId="0" applyNumberFormat="1" applyFont="1" applyFill="1" applyBorder="1" applyAlignment="1">
      <alignment vertical="center" wrapText="1"/>
    </xf>
    <xf numFmtId="166" fontId="0" fillId="0" borderId="74" xfId="3" applyNumberFormat="1" applyFont="1" applyBorder="1" applyAlignment="1">
      <alignment horizontal="right" vertical="center"/>
    </xf>
    <xf numFmtId="167" fontId="0" fillId="0" borderId="74" xfId="3" applyNumberFormat="1" applyFont="1" applyBorder="1" applyAlignment="1">
      <alignment horizontal="right" vertical="center"/>
    </xf>
    <xf numFmtId="9" fontId="0" fillId="0" borderId="75" xfId="2" applyFont="1" applyBorder="1" applyAlignment="1">
      <alignment horizontal="right" vertical="center"/>
    </xf>
    <xf numFmtId="2" fontId="2" fillId="16" borderId="73" xfId="0" applyNumberFormat="1" applyFont="1" applyFill="1" applyBorder="1" applyAlignment="1">
      <alignment vertical="center" wrapText="1"/>
    </xf>
    <xf numFmtId="2" fontId="2" fillId="16" borderId="74" xfId="0" applyNumberFormat="1" applyFont="1" applyFill="1" applyBorder="1" applyAlignment="1">
      <alignment vertical="center" wrapText="1"/>
    </xf>
    <xf numFmtId="166" fontId="2" fillId="16" borderId="74" xfId="3" applyNumberFormat="1" applyFont="1" applyFill="1" applyBorder="1" applyAlignment="1">
      <alignment horizontal="right" vertical="center"/>
    </xf>
    <xf numFmtId="9" fontId="2" fillId="16" borderId="75" xfId="2" applyNumberFormat="1" applyFont="1" applyFill="1" applyBorder="1" applyAlignment="1">
      <alignment horizontal="right" vertical="center"/>
    </xf>
    <xf numFmtId="2" fontId="0" fillId="16" borderId="73" xfId="0" applyNumberFormat="1" applyFont="1" applyFill="1" applyBorder="1" applyAlignment="1">
      <alignment vertical="center"/>
    </xf>
    <xf numFmtId="9" fontId="2" fillId="16" borderId="74" xfId="2" applyFont="1" applyFill="1" applyBorder="1" applyAlignment="1">
      <alignment horizontal="right" vertical="center"/>
    </xf>
    <xf numFmtId="2" fontId="2" fillId="16" borderId="74" xfId="0" applyNumberFormat="1" applyFont="1" applyFill="1" applyBorder="1" applyAlignment="1">
      <alignment vertical="center"/>
    </xf>
    <xf numFmtId="9" fontId="2" fillId="16" borderId="75" xfId="2" applyFont="1" applyFill="1" applyBorder="1" applyAlignment="1">
      <alignment horizontal="right" vertical="center"/>
    </xf>
    <xf numFmtId="2" fontId="0" fillId="0" borderId="74" xfId="0" applyNumberFormat="1" applyFont="1" applyBorder="1" applyAlignment="1">
      <alignment vertical="center" wrapText="1"/>
    </xf>
    <xf numFmtId="166" fontId="49" fillId="14" borderId="80" xfId="3" applyNumberFormat="1" applyFont="1" applyFill="1" applyBorder="1" applyAlignment="1">
      <alignment horizontal="right" vertical="center"/>
    </xf>
    <xf numFmtId="9" fontId="49" fillId="14" borderId="81" xfId="2" applyFont="1" applyFill="1" applyBorder="1" applyAlignment="1">
      <alignment horizontal="right" vertical="center"/>
    </xf>
    <xf numFmtId="0" fontId="52" fillId="0" borderId="0" xfId="6" applyFont="1"/>
    <xf numFmtId="0" fontId="38" fillId="17" borderId="91" xfId="7" applyFont="1" applyFill="1" applyBorder="1" applyAlignment="1">
      <alignment horizontal="center" vertical="center"/>
    </xf>
    <xf numFmtId="0" fontId="38" fillId="17" borderId="92" xfId="7" applyFont="1" applyFill="1" applyBorder="1" applyAlignment="1">
      <alignment horizontal="center" vertical="center"/>
    </xf>
    <xf numFmtId="0" fontId="54" fillId="0" borderId="90" xfId="7" applyFont="1" applyBorder="1" applyAlignment="1">
      <alignment horizontal="center" vertical="center"/>
    </xf>
    <xf numFmtId="3" fontId="54" fillId="0" borderId="91" xfId="7" applyNumberFormat="1" applyFont="1" applyBorder="1" applyAlignment="1">
      <alignment horizontal="right" vertical="center"/>
    </xf>
    <xf numFmtId="165" fontId="54" fillId="0" borderId="91" xfId="7" applyNumberFormat="1" applyFont="1" applyBorder="1" applyAlignment="1">
      <alignment horizontal="right" vertical="center"/>
    </xf>
    <xf numFmtId="165" fontId="55" fillId="0" borderId="91" xfId="7" applyNumberFormat="1" applyFont="1" applyBorder="1" applyAlignment="1">
      <alignment horizontal="right" vertical="center"/>
    </xf>
    <xf numFmtId="165" fontId="54" fillId="0" borderId="92" xfId="7" applyNumberFormat="1" applyFont="1" applyBorder="1" applyAlignment="1">
      <alignment horizontal="right" vertical="center"/>
    </xf>
    <xf numFmtId="0" fontId="56" fillId="17" borderId="93" xfId="7" applyFont="1" applyFill="1" applyBorder="1" applyAlignment="1">
      <alignment horizontal="center" vertical="center"/>
    </xf>
    <xf numFmtId="3" fontId="56" fillId="17" borderId="94" xfId="7" applyNumberFormat="1" applyFont="1" applyFill="1" applyBorder="1" applyAlignment="1">
      <alignment horizontal="right" vertical="center"/>
    </xf>
    <xf numFmtId="165" fontId="56" fillId="17" borderId="94" xfId="7" applyNumberFormat="1" applyFont="1" applyFill="1" applyBorder="1" applyAlignment="1">
      <alignment horizontal="right" vertical="center"/>
    </xf>
    <xf numFmtId="165" fontId="56" fillId="17" borderId="95" xfId="7" applyNumberFormat="1" applyFont="1" applyFill="1" applyBorder="1" applyAlignment="1">
      <alignment horizontal="right" vertical="center"/>
    </xf>
    <xf numFmtId="0" fontId="52" fillId="12" borderId="0" xfId="6" applyFont="1" applyFill="1" applyBorder="1" applyAlignment="1"/>
    <xf numFmtId="0" fontId="9" fillId="17" borderId="87" xfId="5" applyFont="1" applyFill="1" applyBorder="1" applyAlignment="1">
      <alignment horizontal="center" vertical="center" wrapText="1"/>
    </xf>
    <xf numFmtId="0" fontId="9" fillId="17" borderId="88" xfId="5" applyFont="1" applyFill="1" applyBorder="1" applyAlignment="1">
      <alignment horizontal="center" vertical="center" wrapText="1"/>
    </xf>
    <xf numFmtId="0" fontId="9" fillId="17" borderId="89" xfId="5" applyFont="1" applyFill="1" applyBorder="1" applyAlignment="1">
      <alignment horizontal="center" vertical="center" wrapText="1"/>
    </xf>
    <xf numFmtId="0" fontId="7" fillId="0" borderId="90" xfId="5" applyFont="1" applyFill="1" applyBorder="1" applyAlignment="1">
      <alignment vertical="center" wrapText="1"/>
    </xf>
    <xf numFmtId="164" fontId="27" fillId="0" borderId="91" xfId="5" applyNumberFormat="1" applyFont="1" applyFill="1" applyBorder="1" applyAlignment="1">
      <alignment horizontal="right" vertical="center"/>
    </xf>
    <xf numFmtId="165" fontId="27" fillId="0" borderId="91" xfId="5" applyNumberFormat="1" applyFont="1" applyBorder="1"/>
    <xf numFmtId="165" fontId="27" fillId="0" borderId="92" xfId="5" applyNumberFormat="1" applyFont="1" applyBorder="1"/>
    <xf numFmtId="0" fontId="14" fillId="0" borderId="90" xfId="5" applyFont="1" applyFill="1" applyBorder="1" applyAlignment="1">
      <alignment vertical="center" wrapText="1"/>
    </xf>
    <xf numFmtId="165" fontId="27" fillId="0" borderId="91" xfId="5" applyNumberFormat="1" applyFont="1" applyFill="1" applyBorder="1" applyAlignment="1">
      <alignment vertical="center"/>
    </xf>
    <xf numFmtId="165" fontId="14" fillId="0" borderId="91" xfId="5" applyNumberFormat="1" applyFont="1" applyFill="1" applyBorder="1" applyAlignment="1">
      <alignment vertical="center"/>
    </xf>
    <xf numFmtId="0" fontId="9" fillId="17" borderId="93" xfId="5" applyFont="1" applyFill="1" applyBorder="1" applyAlignment="1">
      <alignment vertical="center"/>
    </xf>
    <xf numFmtId="164" fontId="9" fillId="17" borderId="94" xfId="5" applyNumberFormat="1" applyFont="1" applyFill="1" applyBorder="1" applyAlignment="1">
      <alignment vertical="center"/>
    </xf>
    <xf numFmtId="165" fontId="9" fillId="17" borderId="94" xfId="5" applyNumberFormat="1" applyFont="1" applyFill="1" applyBorder="1" applyAlignment="1">
      <alignment vertical="center"/>
    </xf>
    <xf numFmtId="165" fontId="9" fillId="17" borderId="95" xfId="5" applyNumberFormat="1" applyFont="1" applyFill="1" applyBorder="1"/>
    <xf numFmtId="0" fontId="38" fillId="17" borderId="88" xfId="0" applyFont="1" applyFill="1" applyBorder="1" applyAlignment="1">
      <alignment horizontal="center" vertical="center" wrapText="1"/>
    </xf>
    <xf numFmtId="0" fontId="38" fillId="17" borderId="89" xfId="0" applyFont="1" applyFill="1" applyBorder="1" applyAlignment="1">
      <alignment horizontal="center" vertical="center" wrapText="1"/>
    </xf>
    <xf numFmtId="0" fontId="38" fillId="17" borderId="91" xfId="0" applyFont="1" applyFill="1" applyBorder="1" applyAlignment="1">
      <alignment horizontal="center" vertical="center" wrapText="1"/>
    </xf>
    <xf numFmtId="0" fontId="38" fillId="17" borderId="92" xfId="0" applyFont="1" applyFill="1" applyBorder="1" applyAlignment="1">
      <alignment horizontal="center" vertical="center" wrapText="1"/>
    </xf>
    <xf numFmtId="0" fontId="15" fillId="18" borderId="90" xfId="5" applyFont="1" applyFill="1" applyBorder="1" applyAlignment="1">
      <alignment vertical="center"/>
    </xf>
    <xf numFmtId="164" fontId="15" fillId="18" borderId="91" xfId="5" applyNumberFormat="1" applyFont="1" applyFill="1" applyBorder="1" applyAlignment="1">
      <alignment horizontal="right" vertical="center"/>
    </xf>
    <xf numFmtId="165" fontId="15" fillId="18" borderId="91" xfId="5" applyNumberFormat="1" applyFont="1" applyFill="1" applyBorder="1"/>
    <xf numFmtId="165" fontId="15" fillId="18" borderId="92" xfId="5" applyNumberFormat="1" applyFont="1" applyFill="1" applyBorder="1"/>
    <xf numFmtId="0" fontId="14" fillId="0" borderId="90" xfId="5" applyFont="1" applyFill="1" applyBorder="1" applyAlignment="1">
      <alignment vertical="center"/>
    </xf>
    <xf numFmtId="164" fontId="14" fillId="0" borderId="91" xfId="5" applyNumberFormat="1" applyFont="1" applyFill="1" applyBorder="1" applyAlignment="1">
      <alignment horizontal="right" vertical="center"/>
    </xf>
    <xf numFmtId="165" fontId="14" fillId="0" borderId="91" xfId="5" applyNumberFormat="1" applyFont="1" applyBorder="1"/>
    <xf numFmtId="165" fontId="14" fillId="0" borderId="92" xfId="5" applyNumberFormat="1" applyFont="1" applyBorder="1"/>
    <xf numFmtId="165" fontId="14" fillId="0" borderId="91" xfId="5" applyNumberFormat="1" applyFont="1" applyFill="1" applyBorder="1" applyAlignment="1">
      <alignment horizontal="right" vertical="center"/>
    </xf>
    <xf numFmtId="164" fontId="9" fillId="17" borderId="94" xfId="5" applyNumberFormat="1" applyFont="1" applyFill="1" applyBorder="1" applyAlignment="1">
      <alignment horizontal="right" vertical="center"/>
    </xf>
    <xf numFmtId="9" fontId="9" fillId="17" borderId="94" xfId="5" applyNumberFormat="1" applyFont="1" applyFill="1" applyBorder="1"/>
    <xf numFmtId="0" fontId="57" fillId="0" borderId="0" xfId="0" applyFont="1"/>
    <xf numFmtId="0" fontId="58" fillId="0" borderId="0" xfId="0" applyFont="1" applyAlignment="1">
      <alignment horizontal="right"/>
    </xf>
    <xf numFmtId="0" fontId="9" fillId="17" borderId="91" xfId="4" applyNumberFormat="1" applyFont="1" applyFill="1" applyBorder="1" applyAlignment="1">
      <alignment vertical="center" wrapText="1"/>
    </xf>
    <xf numFmtId="0" fontId="8" fillId="0" borderId="90" xfId="4" applyFont="1" applyBorder="1" applyAlignment="1">
      <alignment horizontal="center" vertical="center" wrapText="1"/>
    </xf>
    <xf numFmtId="0" fontId="7" fillId="0" borderId="91" xfId="4" applyFont="1" applyBorder="1" applyAlignment="1">
      <alignment horizontal="left" vertical="center" wrapText="1"/>
    </xf>
    <xf numFmtId="164" fontId="7" fillId="0" borderId="91" xfId="4" applyNumberFormat="1" applyFont="1" applyBorder="1" applyAlignment="1">
      <alignment horizontal="right" vertical="center"/>
    </xf>
    <xf numFmtId="165" fontId="7" fillId="0" borderId="92" xfId="4" applyNumberFormat="1" applyFont="1" applyBorder="1" applyAlignment="1">
      <alignment horizontal="right" vertical="center"/>
    </xf>
    <xf numFmtId="0" fontId="8" fillId="18" borderId="90" xfId="4" applyFont="1" applyFill="1" applyBorder="1" applyAlignment="1">
      <alignment vertical="center" wrapText="1"/>
    </xf>
    <xf numFmtId="0" fontId="8" fillId="18" borderId="100" xfId="4" applyFont="1" applyFill="1" applyBorder="1" applyAlignment="1">
      <alignment vertical="center" wrapText="1"/>
    </xf>
    <xf numFmtId="164" fontId="8" fillId="18" borderId="91" xfId="4" applyNumberFormat="1" applyFont="1" applyFill="1" applyBorder="1" applyAlignment="1">
      <alignment horizontal="right" vertical="center"/>
    </xf>
    <xf numFmtId="165" fontId="8" fillId="18" borderId="92" xfId="4" applyNumberFormat="1" applyFont="1" applyFill="1" applyBorder="1" applyAlignment="1">
      <alignment horizontal="right" vertical="center"/>
    </xf>
    <xf numFmtId="0" fontId="14" fillId="0" borderId="91" xfId="4" applyFont="1" applyBorder="1" applyAlignment="1">
      <alignment horizontal="left" vertical="center" wrapText="1"/>
    </xf>
    <xf numFmtId="164" fontId="14" fillId="0" borderId="91" xfId="4" applyNumberFormat="1" applyFont="1" applyBorder="1" applyAlignment="1">
      <alignment horizontal="right" vertical="center"/>
    </xf>
    <xf numFmtId="165" fontId="14" fillId="0" borderId="92" xfId="4" applyNumberFormat="1" applyFont="1" applyBorder="1" applyAlignment="1">
      <alignment horizontal="right" vertical="center"/>
    </xf>
    <xf numFmtId="0" fontId="15" fillId="18" borderId="90" xfId="4" applyFont="1" applyFill="1" applyBorder="1" applyAlignment="1">
      <alignment vertical="center" wrapText="1"/>
    </xf>
    <xf numFmtId="0" fontId="15" fillId="18" borderId="100" xfId="4" applyFont="1" applyFill="1" applyBorder="1" applyAlignment="1">
      <alignment vertical="center" wrapText="1"/>
    </xf>
    <xf numFmtId="164" fontId="15" fillId="18" borderId="91" xfId="4" applyNumberFormat="1" applyFont="1" applyFill="1" applyBorder="1" applyAlignment="1">
      <alignment horizontal="right" vertical="center"/>
    </xf>
    <xf numFmtId="165" fontId="15" fillId="18" borderId="92" xfId="4" applyNumberFormat="1" applyFont="1" applyFill="1" applyBorder="1" applyAlignment="1">
      <alignment horizontal="right" vertical="center"/>
    </xf>
    <xf numFmtId="0" fontId="15" fillId="0" borderId="90" xfId="4" applyFont="1" applyFill="1" applyBorder="1" applyAlignment="1">
      <alignment horizontal="center" vertical="center" wrapText="1"/>
    </xf>
    <xf numFmtId="0" fontId="15" fillId="18" borderId="103" xfId="4" applyFont="1" applyFill="1" applyBorder="1" applyAlignment="1">
      <alignment vertical="center" wrapText="1"/>
    </xf>
    <xf numFmtId="164" fontId="9" fillId="17" borderId="106" xfId="4" applyNumberFormat="1" applyFont="1" applyFill="1" applyBorder="1" applyAlignment="1">
      <alignment horizontal="right" vertical="center"/>
    </xf>
    <xf numFmtId="165" fontId="9" fillId="17" borderId="107" xfId="4" applyNumberFormat="1" applyFont="1" applyFill="1" applyBorder="1" applyAlignment="1">
      <alignment horizontal="right" vertical="center"/>
    </xf>
    <xf numFmtId="0" fontId="28" fillId="0" borderId="0" xfId="0" applyFont="1"/>
    <xf numFmtId="0" fontId="59" fillId="0" borderId="0" xfId="0" applyFont="1" applyAlignment="1">
      <alignment horizontal="left"/>
    </xf>
    <xf numFmtId="0" fontId="59" fillId="0" borderId="0" xfId="0" applyFont="1"/>
    <xf numFmtId="0" fontId="27" fillId="0" borderId="0" xfId="0" applyFont="1"/>
    <xf numFmtId="0" fontId="9" fillId="20" borderId="91" xfId="4" applyFont="1" applyFill="1" applyBorder="1" applyAlignment="1">
      <alignment horizontal="center" vertical="center" wrapText="1"/>
    </xf>
    <xf numFmtId="0" fontId="9" fillId="20" borderId="91" xfId="4" applyFont="1" applyFill="1" applyBorder="1" applyAlignment="1">
      <alignment horizontal="center"/>
    </xf>
    <xf numFmtId="0" fontId="9" fillId="20" borderId="92" xfId="4" applyFont="1" applyFill="1" applyBorder="1" applyAlignment="1">
      <alignment horizontal="center"/>
    </xf>
    <xf numFmtId="165" fontId="27" fillId="0" borderId="91" xfId="4" applyNumberFormat="1" applyFont="1" applyBorder="1" applyAlignment="1">
      <alignment horizontal="center" vertical="center" wrapText="1"/>
    </xf>
    <xf numFmtId="10" fontId="27" fillId="0" borderId="91" xfId="4" applyNumberFormat="1" applyFont="1" applyBorder="1"/>
    <xf numFmtId="168" fontId="27" fillId="0" borderId="91" xfId="4" applyNumberFormat="1" applyFont="1" applyBorder="1" applyAlignment="1">
      <alignment horizontal="right"/>
    </xf>
    <xf numFmtId="168" fontId="27" fillId="0" borderId="92" xfId="4" applyNumberFormat="1" applyFont="1" applyBorder="1" applyAlignment="1">
      <alignment horizontal="right"/>
    </xf>
    <xf numFmtId="0" fontId="27" fillId="0" borderId="91" xfId="4" applyFont="1" applyBorder="1" applyAlignment="1">
      <alignment horizontal="left" vertical="center" wrapText="1"/>
    </xf>
    <xf numFmtId="0" fontId="40" fillId="18" borderId="90" xfId="4" applyFont="1" applyFill="1" applyBorder="1" applyAlignment="1">
      <alignment vertical="center" wrapText="1"/>
    </xf>
    <xf numFmtId="0" fontId="40" fillId="18" borderId="91" xfId="4" applyFont="1" applyFill="1" applyBorder="1" applyAlignment="1">
      <alignment horizontal="left"/>
    </xf>
    <xf numFmtId="165" fontId="27" fillId="18" borderId="91" xfId="4" applyNumberFormat="1" applyFont="1" applyFill="1" applyBorder="1" applyAlignment="1">
      <alignment horizontal="center" vertical="center" wrapText="1"/>
    </xf>
    <xf numFmtId="10" fontId="40" fillId="18" borderId="91" xfId="4" applyNumberFormat="1" applyFont="1" applyFill="1" applyBorder="1"/>
    <xf numFmtId="168" fontId="27" fillId="18" borderId="91" xfId="4" applyNumberFormat="1" applyFont="1" applyFill="1" applyBorder="1" applyAlignment="1">
      <alignment horizontal="right" vertical="center" wrapText="1"/>
    </xf>
    <xf numFmtId="168" fontId="27" fillId="18" borderId="92" xfId="4" applyNumberFormat="1" applyFont="1" applyFill="1" applyBorder="1" applyAlignment="1">
      <alignment horizontal="right" vertical="center" wrapText="1"/>
    </xf>
    <xf numFmtId="168" fontId="27" fillId="0" borderId="91" xfId="4" applyNumberFormat="1" applyFont="1" applyBorder="1" applyAlignment="1">
      <alignment horizontal="right" vertical="center" wrapText="1"/>
    </xf>
    <xf numFmtId="168" fontId="27" fillId="0" borderId="92" xfId="4" applyNumberFormat="1" applyFont="1" applyBorder="1" applyAlignment="1">
      <alignment horizontal="right" vertical="center" wrapText="1"/>
    </xf>
    <xf numFmtId="165" fontId="40" fillId="18" borderId="91" xfId="4" applyNumberFormat="1" applyFont="1" applyFill="1" applyBorder="1" applyAlignment="1">
      <alignment horizontal="center" vertical="center" wrapText="1"/>
    </xf>
    <xf numFmtId="168" fontId="40" fillId="18" borderId="91" xfId="4" applyNumberFormat="1" applyFont="1" applyFill="1" applyBorder="1" applyAlignment="1">
      <alignment horizontal="right" vertical="center" wrapText="1"/>
    </xf>
    <xf numFmtId="168" fontId="40" fillId="18" borderId="92" xfId="4" applyNumberFormat="1" applyFont="1" applyFill="1" applyBorder="1" applyAlignment="1">
      <alignment horizontal="right" vertical="center" wrapText="1"/>
    </xf>
    <xf numFmtId="165" fontId="9" fillId="17" borderId="94" xfId="4" applyNumberFormat="1" applyFont="1" applyFill="1" applyBorder="1" applyAlignment="1">
      <alignment horizontal="center" vertical="center" wrapText="1"/>
    </xf>
    <xf numFmtId="10" fontId="9" fillId="20" borderId="94" xfId="4" applyNumberFormat="1" applyFont="1" applyFill="1" applyBorder="1"/>
    <xf numFmtId="168" fontId="9" fillId="17" borderId="94" xfId="4" applyNumberFormat="1" applyFont="1" applyFill="1" applyBorder="1" applyAlignment="1">
      <alignment horizontal="right" vertical="center" wrapText="1"/>
    </xf>
    <xf numFmtId="168" fontId="9" fillId="17" borderId="95" xfId="4" applyNumberFormat="1" applyFont="1" applyFill="1" applyBorder="1" applyAlignment="1">
      <alignment horizontal="right" vertical="center" wrapText="1"/>
    </xf>
    <xf numFmtId="0" fontId="59" fillId="0" borderId="0" xfId="4" applyFont="1"/>
    <xf numFmtId="0" fontId="59" fillId="0" borderId="0" xfId="4" applyFont="1" applyFill="1"/>
    <xf numFmtId="0" fontId="59" fillId="0" borderId="0" xfId="5" applyFont="1"/>
    <xf numFmtId="0" fontId="59" fillId="0" borderId="0" xfId="5" applyFont="1" applyAlignment="1">
      <alignment wrapText="1"/>
    </xf>
    <xf numFmtId="0" fontId="59" fillId="0" borderId="0" xfId="5" applyFont="1" applyFill="1"/>
    <xf numFmtId="0" fontId="60" fillId="0" borderId="0" xfId="4" applyFont="1" applyFill="1" applyBorder="1" applyAlignment="1">
      <alignment horizontal="center" vertical="center" wrapText="1"/>
    </xf>
    <xf numFmtId="0" fontId="14" fillId="12" borderId="59" xfId="4" applyFont="1" applyFill="1" applyBorder="1"/>
    <xf numFmtId="3" fontId="14" fillId="12" borderId="59" xfId="4" applyNumberFormat="1" applyFont="1" applyFill="1" applyBorder="1"/>
    <xf numFmtId="165" fontId="14" fillId="12" borderId="59" xfId="2" applyNumberFormat="1" applyFont="1" applyFill="1" applyBorder="1"/>
    <xf numFmtId="165" fontId="14" fillId="12" borderId="59" xfId="8" applyNumberFormat="1" applyFont="1" applyFill="1" applyBorder="1" applyAlignment="1">
      <alignment horizontal="right"/>
    </xf>
    <xf numFmtId="165" fontId="27" fillId="0" borderId="0" xfId="4" applyNumberFormat="1" applyFont="1" applyFill="1" applyBorder="1" applyAlignment="1">
      <alignment horizontal="right"/>
    </xf>
    <xf numFmtId="0" fontId="15" fillId="13" borderId="59" xfId="5" applyFont="1" applyFill="1" applyBorder="1"/>
    <xf numFmtId="0" fontId="15" fillId="13" borderId="59" xfId="4" applyFont="1" applyFill="1" applyBorder="1"/>
    <xf numFmtId="3" fontId="15" fillId="13" borderId="59" xfId="4" applyNumberFormat="1" applyFont="1" applyFill="1" applyBorder="1"/>
    <xf numFmtId="165" fontId="15" fillId="13" borderId="59" xfId="8" applyNumberFormat="1" applyFont="1" applyFill="1" applyBorder="1" applyAlignment="1">
      <alignment horizontal="right"/>
    </xf>
    <xf numFmtId="0" fontId="14" fillId="21" borderId="58" xfId="5" applyFont="1" applyFill="1" applyBorder="1"/>
    <xf numFmtId="3" fontId="15" fillId="21" borderId="59" xfId="4" applyNumberFormat="1" applyFont="1" applyFill="1" applyBorder="1"/>
    <xf numFmtId="165" fontId="15" fillId="21" borderId="59" xfId="8" applyNumberFormat="1" applyFont="1" applyFill="1" applyBorder="1" applyAlignment="1">
      <alignment horizontal="right"/>
    </xf>
    <xf numFmtId="0" fontId="15" fillId="22" borderId="59" xfId="5" applyFont="1" applyFill="1" applyBorder="1"/>
    <xf numFmtId="0" fontId="15" fillId="22" borderId="59" xfId="4" applyFont="1" applyFill="1" applyBorder="1"/>
    <xf numFmtId="3" fontId="15" fillId="22" borderId="59" xfId="4" applyNumberFormat="1" applyFont="1" applyFill="1" applyBorder="1"/>
    <xf numFmtId="165" fontId="15" fillId="22" borderId="59" xfId="8" applyNumberFormat="1" applyFont="1" applyFill="1" applyBorder="1" applyAlignment="1">
      <alignment horizontal="right"/>
    </xf>
    <xf numFmtId="0" fontId="15" fillId="21" borderId="59" xfId="4" applyFont="1" applyFill="1" applyBorder="1"/>
    <xf numFmtId="165" fontId="15" fillId="21" borderId="59" xfId="2" applyNumberFormat="1" applyFont="1" applyFill="1" applyBorder="1"/>
    <xf numFmtId="3" fontId="14" fillId="0" borderId="59" xfId="4" applyNumberFormat="1" applyFont="1" applyFill="1" applyBorder="1"/>
    <xf numFmtId="2" fontId="14" fillId="0" borderId="59" xfId="2" applyNumberFormat="1" applyFont="1" applyFill="1" applyBorder="1"/>
    <xf numFmtId="165" fontId="14" fillId="0" borderId="59" xfId="2" applyNumberFormat="1" applyFont="1" applyFill="1" applyBorder="1"/>
    <xf numFmtId="165" fontId="14" fillId="0" borderId="59" xfId="8" applyNumberFormat="1" applyFont="1" applyFill="1" applyBorder="1" applyAlignment="1">
      <alignment horizontal="right"/>
    </xf>
    <xf numFmtId="2" fontId="14" fillId="0" borderId="59" xfId="4" applyNumberFormat="1" applyFont="1" applyFill="1" applyBorder="1"/>
    <xf numFmtId="2" fontId="15" fillId="13" borderId="59" xfId="4" applyNumberFormat="1" applyFont="1" applyFill="1" applyBorder="1"/>
    <xf numFmtId="165" fontId="15" fillId="13" borderId="59" xfId="2" applyNumberFormat="1" applyFont="1" applyFill="1" applyBorder="1"/>
    <xf numFmtId="3" fontId="15" fillId="13" borderId="59" xfId="5" applyNumberFormat="1" applyFont="1" applyFill="1" applyBorder="1"/>
    <xf numFmtId="2" fontId="15" fillId="13" borderId="59" xfId="5" applyNumberFormat="1" applyFont="1" applyFill="1" applyBorder="1"/>
    <xf numFmtId="165" fontId="15" fillId="13" borderId="59" xfId="5" applyNumberFormat="1" applyFont="1" applyFill="1" applyBorder="1" applyAlignment="1">
      <alignment horizontal="right"/>
    </xf>
    <xf numFmtId="3" fontId="15" fillId="10" borderId="62" xfId="5" applyNumberFormat="1" applyFont="1" applyFill="1" applyBorder="1"/>
    <xf numFmtId="2" fontId="15" fillId="10" borderId="62" xfId="5" applyNumberFormat="1" applyFont="1" applyFill="1" applyBorder="1"/>
    <xf numFmtId="165" fontId="15" fillId="10" borderId="62" xfId="5" applyNumberFormat="1" applyFont="1" applyFill="1" applyBorder="1" applyAlignment="1">
      <alignment horizontal="right"/>
    </xf>
    <xf numFmtId="0" fontId="61" fillId="0" borderId="0" xfId="0" applyFont="1" applyAlignment="1">
      <alignment vertical="center"/>
    </xf>
    <xf numFmtId="0" fontId="62" fillId="0" borderId="0" xfId="5" applyFont="1" applyAlignment="1">
      <alignment wrapText="1"/>
    </xf>
    <xf numFmtId="164" fontId="14" fillId="12" borderId="59" xfId="4" applyNumberFormat="1" applyFont="1" applyFill="1" applyBorder="1"/>
    <xf numFmtId="164" fontId="15" fillId="13" borderId="59" xfId="4" applyNumberFormat="1" applyFont="1" applyFill="1" applyBorder="1"/>
    <xf numFmtId="164" fontId="15" fillId="21" borderId="59" xfId="4" applyNumberFormat="1" applyFont="1" applyFill="1" applyBorder="1"/>
    <xf numFmtId="164" fontId="15" fillId="22" borderId="59" xfId="4" applyNumberFormat="1" applyFont="1" applyFill="1" applyBorder="1"/>
    <xf numFmtId="164" fontId="14" fillId="0" borderId="59" xfId="4" applyNumberFormat="1" applyFont="1" applyFill="1" applyBorder="1"/>
    <xf numFmtId="164" fontId="15" fillId="13" borderId="59" xfId="5" applyNumberFormat="1" applyFont="1" applyFill="1" applyBorder="1"/>
    <xf numFmtId="164" fontId="9" fillId="10" borderId="62" xfId="5" applyNumberFormat="1" applyFont="1" applyFill="1" applyBorder="1"/>
    <xf numFmtId="165" fontId="9" fillId="10" borderId="62" xfId="5" applyNumberFormat="1" applyFont="1" applyFill="1" applyBorder="1" applyAlignment="1">
      <alignment horizontal="right"/>
    </xf>
    <xf numFmtId="0" fontId="45" fillId="0" borderId="0" xfId="4" applyFont="1" applyFill="1" applyBorder="1" applyAlignment="1">
      <alignment horizontal="left"/>
    </xf>
    <xf numFmtId="0" fontId="0" fillId="0" borderId="0" xfId="0" applyFill="1"/>
    <xf numFmtId="3" fontId="16" fillId="0" borderId="0" xfId="4" applyNumberFormat="1" applyFont="1"/>
    <xf numFmtId="0" fontId="12" fillId="0" borderId="0" xfId="4" applyFont="1"/>
    <xf numFmtId="0" fontId="63" fillId="0" borderId="0" xfId="4" applyFont="1"/>
    <xf numFmtId="0" fontId="38" fillId="23" borderId="132" xfId="4" applyNumberFormat="1" applyFont="1" applyFill="1" applyBorder="1" applyAlignment="1">
      <alignment horizontal="center" vertical="center"/>
    </xf>
    <xf numFmtId="0" fontId="14" fillId="0" borderId="132" xfId="4" applyFont="1" applyBorder="1" applyAlignment="1">
      <alignment vertical="center" wrapText="1"/>
    </xf>
    <xf numFmtId="3" fontId="7" fillId="0" borderId="132" xfId="4" applyNumberFormat="1" applyFont="1" applyBorder="1" applyAlignment="1">
      <alignment horizontal="right" vertical="center"/>
    </xf>
    <xf numFmtId="165" fontId="7" fillId="0" borderId="132" xfId="4" applyNumberFormat="1" applyFont="1" applyBorder="1" applyAlignment="1">
      <alignment horizontal="right" vertical="center"/>
    </xf>
    <xf numFmtId="165" fontId="7" fillId="0" borderId="133" xfId="4" applyNumberFormat="1" applyFont="1" applyBorder="1" applyAlignment="1">
      <alignment horizontal="right" vertical="center"/>
    </xf>
    <xf numFmtId="165" fontId="16" fillId="0" borderId="0" xfId="4" applyNumberFormat="1" applyFont="1"/>
    <xf numFmtId="165" fontId="16" fillId="0" borderId="0" xfId="8" applyNumberFormat="1" applyFont="1"/>
    <xf numFmtId="0" fontId="15" fillId="24" borderId="131" xfId="4" applyFont="1" applyFill="1" applyBorder="1" applyAlignment="1">
      <alignment vertical="center"/>
    </xf>
    <xf numFmtId="0" fontId="15" fillId="24" borderId="132" xfId="4" applyFont="1" applyFill="1" applyBorder="1" applyAlignment="1">
      <alignment vertical="center"/>
    </xf>
    <xf numFmtId="3" fontId="8" fillId="24" borderId="132" xfId="4" applyNumberFormat="1" applyFont="1" applyFill="1" applyBorder="1" applyAlignment="1">
      <alignment horizontal="right" vertical="center"/>
    </xf>
    <xf numFmtId="165" fontId="8" fillId="24" borderId="132" xfId="4" applyNumberFormat="1" applyFont="1" applyFill="1" applyBorder="1" applyAlignment="1">
      <alignment horizontal="right" vertical="center"/>
    </xf>
    <xf numFmtId="165" fontId="8" fillId="24" borderId="133" xfId="4" applyNumberFormat="1" applyFont="1" applyFill="1" applyBorder="1" applyAlignment="1">
      <alignment horizontal="right" vertical="center"/>
    </xf>
    <xf numFmtId="0" fontId="14" fillId="0" borderId="131" xfId="4" applyFont="1" applyBorder="1" applyAlignment="1">
      <alignment horizontal="center" vertical="center"/>
    </xf>
    <xf numFmtId="0" fontId="15" fillId="25" borderId="131" xfId="4" applyFont="1" applyFill="1" applyBorder="1" applyAlignment="1">
      <alignment vertical="center"/>
    </xf>
    <xf numFmtId="0" fontId="15" fillId="25" borderId="132" xfId="4" applyFont="1" applyFill="1" applyBorder="1" applyAlignment="1">
      <alignment vertical="center"/>
    </xf>
    <xf numFmtId="3" fontId="8" fillId="25" borderId="132" xfId="4" applyNumberFormat="1" applyFont="1" applyFill="1" applyBorder="1" applyAlignment="1">
      <alignment horizontal="right" vertical="center"/>
    </xf>
    <xf numFmtId="165" fontId="8" fillId="25" borderId="132" xfId="4" applyNumberFormat="1" applyFont="1" applyFill="1" applyBorder="1" applyAlignment="1">
      <alignment horizontal="right" vertical="center"/>
    </xf>
    <xf numFmtId="165" fontId="8" fillId="25" borderId="133" xfId="4" applyNumberFormat="1" applyFont="1" applyFill="1" applyBorder="1" applyAlignment="1">
      <alignment horizontal="right" vertical="center"/>
    </xf>
    <xf numFmtId="0" fontId="14" fillId="0" borderId="132" xfId="4" applyFont="1" applyBorder="1" applyAlignment="1">
      <alignment vertical="center"/>
    </xf>
    <xf numFmtId="3" fontId="16" fillId="0" borderId="0" xfId="8" applyNumberFormat="1" applyFont="1"/>
    <xf numFmtId="3" fontId="38" fillId="23" borderId="135" xfId="4" applyNumberFormat="1" applyFont="1" applyFill="1" applyBorder="1" applyAlignment="1">
      <alignment horizontal="right" vertical="center"/>
    </xf>
    <xf numFmtId="165" fontId="38" fillId="23" borderId="135" xfId="4" applyNumberFormat="1" applyFont="1" applyFill="1" applyBorder="1" applyAlignment="1">
      <alignment horizontal="right" vertical="center"/>
    </xf>
    <xf numFmtId="165" fontId="38" fillId="23" borderId="136" xfId="4" applyNumberFormat="1" applyFont="1" applyFill="1" applyBorder="1" applyAlignment="1">
      <alignment horizontal="right" vertical="center"/>
    </xf>
    <xf numFmtId="0" fontId="26" fillId="0" borderId="0" xfId="10" applyFont="1"/>
    <xf numFmtId="3" fontId="26" fillId="0" borderId="0" xfId="10" applyNumberFormat="1" applyFont="1"/>
    <xf numFmtId="0" fontId="65" fillId="0" borderId="0" xfId="9" applyFont="1" applyBorder="1" applyAlignment="1">
      <alignment vertical="center" wrapText="1"/>
    </xf>
    <xf numFmtId="3" fontId="65" fillId="0" borderId="0" xfId="9" applyNumberFormat="1" applyFont="1" applyBorder="1" applyAlignment="1">
      <alignment vertical="center" wrapText="1"/>
    </xf>
    <xf numFmtId="0" fontId="48" fillId="0" borderId="0" xfId="9" applyFont="1" applyBorder="1" applyAlignment="1">
      <alignment vertical="center" wrapText="1"/>
    </xf>
    <xf numFmtId="3" fontId="48" fillId="0" borderId="0" xfId="9" applyNumberFormat="1" applyFont="1" applyBorder="1" applyAlignment="1">
      <alignment vertical="center" wrapText="1"/>
    </xf>
    <xf numFmtId="3" fontId="5" fillId="0" borderId="0" xfId="4" applyNumberFormat="1" applyFont="1"/>
    <xf numFmtId="0" fontId="5" fillId="0" borderId="0" xfId="4" applyFont="1"/>
    <xf numFmtId="0" fontId="5" fillId="0" borderId="0" xfId="10" applyFont="1"/>
    <xf numFmtId="3" fontId="5" fillId="0" borderId="0" xfId="10" applyNumberFormat="1" applyFont="1"/>
    <xf numFmtId="0" fontId="26" fillId="0" borderId="0" xfId="11" applyFont="1"/>
    <xf numFmtId="0" fontId="7" fillId="0" borderId="132" xfId="4" applyFont="1" applyBorder="1" applyAlignment="1">
      <alignment vertical="center" wrapText="1"/>
    </xf>
    <xf numFmtId="0" fontId="7" fillId="0" borderId="132" xfId="4" applyFont="1" applyFill="1" applyBorder="1" applyAlignment="1">
      <alignment vertical="center" wrapText="1"/>
    </xf>
    <xf numFmtId="3" fontId="7" fillId="0" borderId="132" xfId="4" applyNumberFormat="1" applyFont="1" applyFill="1" applyBorder="1" applyAlignment="1">
      <alignment horizontal="right" vertical="center"/>
    </xf>
    <xf numFmtId="165" fontId="7" fillId="0" borderId="132" xfId="4" applyNumberFormat="1" applyFont="1" applyFill="1" applyBorder="1" applyAlignment="1">
      <alignment horizontal="right" vertical="center"/>
    </xf>
    <xf numFmtId="165" fontId="7" fillId="0" borderId="133" xfId="4" applyNumberFormat="1" applyFont="1" applyFill="1" applyBorder="1" applyAlignment="1">
      <alignment horizontal="right" vertical="center"/>
    </xf>
    <xf numFmtId="0" fontId="8" fillId="24" borderId="131" xfId="4" applyFont="1" applyFill="1" applyBorder="1" applyAlignment="1">
      <alignment vertical="center"/>
    </xf>
    <xf numFmtId="0" fontId="8" fillId="24" borderId="132" xfId="4" applyFont="1" applyFill="1" applyBorder="1" applyAlignment="1">
      <alignment vertical="center"/>
    </xf>
    <xf numFmtId="0" fontId="7" fillId="0" borderId="131" xfId="4" applyFont="1" applyBorder="1" applyAlignment="1">
      <alignment horizontal="center" vertical="center"/>
    </xf>
    <xf numFmtId="0" fontId="8" fillId="25" borderId="131" xfId="4" applyFont="1" applyFill="1" applyBorder="1" applyAlignment="1">
      <alignment vertical="center"/>
    </xf>
    <xf numFmtId="0" fontId="8" fillId="25" borderId="132" xfId="4" applyFont="1" applyFill="1" applyBorder="1" applyAlignment="1">
      <alignment vertical="center"/>
    </xf>
    <xf numFmtId="0" fontId="7" fillId="0" borderId="132" xfId="4" applyFont="1" applyBorder="1" applyAlignment="1">
      <alignment vertical="center"/>
    </xf>
    <xf numFmtId="165" fontId="5" fillId="0" borderId="0" xfId="4" applyNumberFormat="1" applyFont="1"/>
    <xf numFmtId="3" fontId="38" fillId="23" borderId="142" xfId="4" applyNumberFormat="1" applyFont="1" applyFill="1" applyBorder="1" applyAlignment="1">
      <alignment horizontal="center" vertical="center"/>
    </xf>
    <xf numFmtId="3" fontId="9" fillId="23" borderId="142" xfId="4" applyNumberFormat="1" applyFont="1" applyFill="1" applyBorder="1" applyAlignment="1">
      <alignment horizontal="center" vertical="center"/>
    </xf>
    <xf numFmtId="0" fontId="14" fillId="0" borderId="142" xfId="4" applyFont="1" applyBorder="1" applyAlignment="1">
      <alignment vertical="justify"/>
    </xf>
    <xf numFmtId="3" fontId="7" fillId="0" borderId="142" xfId="4" applyNumberFormat="1" applyFont="1" applyBorder="1" applyAlignment="1">
      <alignment vertical="center"/>
    </xf>
    <xf numFmtId="165" fontId="7" fillId="0" borderId="142" xfId="4" applyNumberFormat="1" applyFont="1" applyBorder="1" applyAlignment="1">
      <alignment vertical="center"/>
    </xf>
    <xf numFmtId="165" fontId="7" fillId="0" borderId="143" xfId="4" applyNumberFormat="1" applyFont="1" applyBorder="1" applyAlignment="1">
      <alignment vertical="center"/>
    </xf>
    <xf numFmtId="0" fontId="8" fillId="24" borderId="141" xfId="4" applyFont="1" applyFill="1" applyBorder="1" applyAlignment="1">
      <alignment vertical="center"/>
    </xf>
    <xf numFmtId="0" fontId="15" fillId="24" borderId="142" xfId="4" applyFont="1" applyFill="1" applyBorder="1" applyAlignment="1">
      <alignment vertical="center"/>
    </xf>
    <xf numFmtId="3" fontId="8" fillId="24" borderId="142" xfId="4" applyNumberFormat="1" applyFont="1" applyFill="1" applyBorder="1" applyAlignment="1">
      <alignment vertical="center"/>
    </xf>
    <xf numFmtId="165" fontId="8" fillId="24" borderId="142" xfId="4" applyNumberFormat="1" applyFont="1" applyFill="1" applyBorder="1" applyAlignment="1">
      <alignment vertical="center"/>
    </xf>
    <xf numFmtId="165" fontId="8" fillId="24" borderId="143" xfId="4" applyNumberFormat="1" applyFont="1" applyFill="1" applyBorder="1" applyAlignment="1">
      <alignment vertical="center"/>
    </xf>
    <xf numFmtId="0" fontId="7" fillId="0" borderId="141" xfId="4" applyFont="1" applyBorder="1" applyAlignment="1">
      <alignment horizontal="center" vertical="center"/>
    </xf>
    <xf numFmtId="0" fontId="8" fillId="25" borderId="141" xfId="4" applyFont="1" applyFill="1" applyBorder="1" applyAlignment="1">
      <alignment vertical="center"/>
    </xf>
    <xf numFmtId="0" fontId="15" fillId="25" borderId="142" xfId="4" applyFont="1" applyFill="1" applyBorder="1" applyAlignment="1">
      <alignment vertical="center"/>
    </xf>
    <xf numFmtId="3" fontId="8" fillId="25" borderId="142" xfId="4" applyNumberFormat="1" applyFont="1" applyFill="1" applyBorder="1" applyAlignment="1">
      <alignment vertical="center"/>
    </xf>
    <xf numFmtId="165" fontId="8" fillId="25" borderId="142" xfId="4" applyNumberFormat="1" applyFont="1" applyFill="1" applyBorder="1" applyAlignment="1">
      <alignment vertical="center"/>
    </xf>
    <xf numFmtId="165" fontId="8" fillId="25" borderId="143" xfId="4" applyNumberFormat="1" applyFont="1" applyFill="1" applyBorder="1" applyAlignment="1">
      <alignment vertical="center"/>
    </xf>
    <xf numFmtId="0" fontId="14" fillId="0" borderId="142" xfId="4" applyFont="1" applyBorder="1" applyAlignment="1">
      <alignment vertical="center"/>
    </xf>
    <xf numFmtId="165" fontId="7" fillId="0" borderId="142" xfId="4" applyNumberFormat="1" applyFont="1" applyBorder="1" applyAlignment="1">
      <alignment horizontal="right" vertical="center"/>
    </xf>
    <xf numFmtId="165" fontId="7" fillId="0" borderId="143" xfId="4" applyNumberFormat="1" applyFont="1" applyBorder="1" applyAlignment="1">
      <alignment horizontal="right" vertical="center"/>
    </xf>
    <xf numFmtId="165" fontId="8" fillId="25" borderId="142" xfId="4" applyNumberFormat="1" applyFont="1" applyFill="1" applyBorder="1" applyAlignment="1">
      <alignment horizontal="right" vertical="center"/>
    </xf>
    <xf numFmtId="165" fontId="8" fillId="25" borderId="143" xfId="4" applyNumberFormat="1" applyFont="1" applyFill="1" applyBorder="1" applyAlignment="1">
      <alignment horizontal="right" vertical="center"/>
    </xf>
    <xf numFmtId="0" fontId="7" fillId="0" borderId="141" xfId="4" applyFont="1" applyBorder="1" applyAlignment="1">
      <alignment vertical="center"/>
    </xf>
    <xf numFmtId="0" fontId="27" fillId="0" borderId="142" xfId="4" applyFont="1" applyBorder="1"/>
    <xf numFmtId="0" fontId="27" fillId="0" borderId="142" xfId="4" applyFont="1" applyBorder="1" applyAlignment="1">
      <alignment horizontal="right"/>
    </xf>
    <xf numFmtId="0" fontId="27" fillId="0" borderId="143" xfId="4" applyFont="1" applyBorder="1" applyAlignment="1">
      <alignment horizontal="right"/>
    </xf>
    <xf numFmtId="0" fontId="8" fillId="25" borderId="142" xfId="4" applyFont="1" applyFill="1" applyBorder="1" applyAlignment="1">
      <alignment vertical="center"/>
    </xf>
    <xf numFmtId="3" fontId="38" fillId="23" borderId="145" xfId="4" applyNumberFormat="1" applyFont="1" applyFill="1" applyBorder="1" applyAlignment="1">
      <alignment vertical="center"/>
    </xf>
    <xf numFmtId="165" fontId="38" fillId="23" borderId="145" xfId="4" applyNumberFormat="1" applyFont="1" applyFill="1" applyBorder="1" applyAlignment="1">
      <alignment vertical="center"/>
    </xf>
    <xf numFmtId="165" fontId="38" fillId="23" borderId="146" xfId="4" applyNumberFormat="1" applyFont="1" applyFill="1" applyBorder="1" applyAlignment="1">
      <alignment vertical="center"/>
    </xf>
    <xf numFmtId="0" fontId="12" fillId="0" borderId="0" xfId="4" applyFont="1" applyAlignment="1">
      <alignment horizontal="left" vertical="center" indent="2"/>
    </xf>
    <xf numFmtId="0" fontId="7" fillId="0" borderId="142" xfId="4" applyFont="1" applyBorder="1" applyAlignment="1">
      <alignment vertical="justify"/>
    </xf>
    <xf numFmtId="0" fontId="8" fillId="24" borderId="142" xfId="4" applyFont="1" applyFill="1" applyBorder="1" applyAlignment="1">
      <alignment vertical="center"/>
    </xf>
    <xf numFmtId="0" fontId="7" fillId="0" borderId="142" xfId="4" applyFont="1" applyBorder="1" applyAlignment="1">
      <alignment vertical="center"/>
    </xf>
    <xf numFmtId="165" fontId="14" fillId="0" borderId="143" xfId="4" applyNumberFormat="1" applyFont="1" applyBorder="1" applyAlignment="1">
      <alignment vertical="center"/>
    </xf>
    <xf numFmtId="165" fontId="63" fillId="0" borderId="0" xfId="8" applyNumberFormat="1" applyFont="1"/>
    <xf numFmtId="165" fontId="15" fillId="25" borderId="143" xfId="4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6" fillId="26" borderId="154" xfId="5" applyFont="1" applyFill="1" applyBorder="1" applyAlignment="1">
      <alignment horizontal="center" vertical="center" wrapText="1"/>
    </xf>
    <xf numFmtId="0" fontId="4" fillId="0" borderId="153" xfId="5" applyFont="1" applyFill="1" applyBorder="1" applyAlignment="1">
      <alignment vertical="center" wrapText="1"/>
    </xf>
    <xf numFmtId="3" fontId="4" fillId="0" borderId="154" xfId="5" applyNumberFormat="1" applyFont="1" applyFill="1" applyBorder="1" applyAlignment="1">
      <alignment horizontal="right" vertical="center"/>
    </xf>
    <xf numFmtId="3" fontId="4" fillId="27" borderId="154" xfId="5" applyNumberFormat="1" applyFont="1" applyFill="1" applyBorder="1" applyAlignment="1">
      <alignment horizontal="right" vertical="center"/>
    </xf>
    <xf numFmtId="165" fontId="67" fillId="0" borderId="154" xfId="5" applyNumberFormat="1" applyFont="1" applyFill="1" applyBorder="1" applyAlignment="1">
      <alignment horizontal="right" vertical="center"/>
    </xf>
    <xf numFmtId="165" fontId="4" fillId="0" borderId="155" xfId="5" applyNumberFormat="1" applyFont="1" applyFill="1" applyBorder="1" applyAlignment="1">
      <alignment horizontal="right" vertical="center"/>
    </xf>
    <xf numFmtId="0" fontId="6" fillId="26" borderId="156" xfId="5" applyFont="1" applyFill="1" applyBorder="1" applyAlignment="1">
      <alignment vertical="center"/>
    </xf>
    <xf numFmtId="3" fontId="6" fillId="26" borderId="157" xfId="5" applyNumberFormat="1" applyFont="1" applyFill="1" applyBorder="1" applyAlignment="1">
      <alignment horizontal="right" vertical="center"/>
    </xf>
    <xf numFmtId="165" fontId="6" fillId="26" borderId="157" xfId="5" applyNumberFormat="1" applyFont="1" applyFill="1" applyBorder="1" applyAlignment="1">
      <alignment horizontal="right" vertical="center"/>
    </xf>
    <xf numFmtId="165" fontId="6" fillId="26" borderId="158" xfId="5" applyNumberFormat="1" applyFont="1" applyFill="1" applyBorder="1" applyAlignment="1">
      <alignment horizontal="right" vertical="center"/>
    </xf>
    <xf numFmtId="164" fontId="4" fillId="0" borderId="154" xfId="5" applyNumberFormat="1" applyFont="1" applyFill="1" applyBorder="1" applyAlignment="1">
      <alignment horizontal="right" vertical="center"/>
    </xf>
    <xf numFmtId="164" fontId="4" fillId="27" borderId="154" xfId="5" applyNumberFormat="1" applyFont="1" applyFill="1" applyBorder="1" applyAlignment="1">
      <alignment horizontal="right" vertical="center"/>
    </xf>
    <xf numFmtId="164" fontId="6" fillId="26" borderId="157" xfId="5" applyNumberFormat="1" applyFont="1" applyFill="1" applyBorder="1" applyAlignment="1">
      <alignment horizontal="right" vertical="center"/>
    </xf>
    <xf numFmtId="3" fontId="4" fillId="0" borderId="154" xfId="5" applyNumberFormat="1" applyFont="1" applyFill="1" applyBorder="1" applyAlignment="1">
      <alignment vertical="center"/>
    </xf>
    <xf numFmtId="165" fontId="4" fillId="0" borderId="154" xfId="5" applyNumberFormat="1" applyFont="1" applyFill="1" applyBorder="1" applyAlignment="1">
      <alignment horizontal="right" vertical="center"/>
    </xf>
    <xf numFmtId="0" fontId="6" fillId="26" borderId="156" xfId="5" applyFont="1" applyFill="1" applyBorder="1" applyAlignment="1">
      <alignment vertical="center" wrapText="1"/>
    </xf>
    <xf numFmtId="3" fontId="6" fillId="26" borderId="157" xfId="5" applyNumberFormat="1" applyFont="1" applyFill="1" applyBorder="1" applyAlignment="1">
      <alignment vertical="center"/>
    </xf>
    <xf numFmtId="0" fontId="68" fillId="0" borderId="0" xfId="5" applyFont="1" applyBorder="1" applyAlignment="1">
      <alignment vertical="center" wrapText="1"/>
    </xf>
    <xf numFmtId="164" fontId="4" fillId="0" borderId="154" xfId="5" applyNumberFormat="1" applyFont="1" applyFill="1" applyBorder="1" applyAlignment="1">
      <alignment vertical="center"/>
    </xf>
    <xf numFmtId="164" fontId="6" fillId="26" borderId="157" xfId="5" applyNumberFormat="1" applyFont="1" applyFill="1" applyBorder="1" applyAlignment="1">
      <alignment vertical="center"/>
    </xf>
    <xf numFmtId="0" fontId="69" fillId="0" borderId="0" xfId="0" applyFont="1"/>
    <xf numFmtId="0" fontId="43" fillId="0" borderId="0" xfId="4" applyFont="1"/>
    <xf numFmtId="0" fontId="9" fillId="28" borderId="76" xfId="0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right" vertical="center"/>
    </xf>
    <xf numFmtId="165" fontId="14" fillId="0" borderId="76" xfId="4" applyNumberFormat="1" applyFont="1" applyFill="1" applyBorder="1" applyAlignment="1">
      <alignment horizontal="right" vertical="center" wrapText="1"/>
    </xf>
    <xf numFmtId="165" fontId="14" fillId="0" borderId="163" xfId="4" applyNumberFormat="1" applyFont="1" applyFill="1" applyBorder="1" applyAlignment="1">
      <alignment horizontal="right" vertical="center" wrapText="1"/>
    </xf>
    <xf numFmtId="0" fontId="14" fillId="0" borderId="76" xfId="0" applyFont="1" applyBorder="1" applyAlignment="1">
      <alignment horizontal="left" vertical="center" wrapText="1"/>
    </xf>
    <xf numFmtId="165" fontId="14" fillId="0" borderId="76" xfId="4" applyNumberFormat="1" applyFont="1" applyFill="1" applyBorder="1" applyAlignment="1">
      <alignment horizontal="right"/>
    </xf>
    <xf numFmtId="165" fontId="14" fillId="0" borderId="163" xfId="4" applyNumberFormat="1" applyFont="1" applyFill="1" applyBorder="1" applyAlignment="1">
      <alignment horizontal="right"/>
    </xf>
    <xf numFmtId="0" fontId="40" fillId="27" borderId="162" xfId="0" applyFont="1" applyFill="1" applyBorder="1" applyAlignment="1">
      <alignment vertical="center" wrapText="1"/>
    </xf>
    <xf numFmtId="0" fontId="40" fillId="27" borderId="76" xfId="0" applyFont="1" applyFill="1" applyBorder="1" applyAlignment="1">
      <alignment vertical="center"/>
    </xf>
    <xf numFmtId="3" fontId="40" fillId="27" borderId="76" xfId="0" applyNumberFormat="1" applyFont="1" applyFill="1" applyBorder="1" applyAlignment="1">
      <alignment horizontal="right" vertical="center"/>
    </xf>
    <xf numFmtId="165" fontId="15" fillId="27" borderId="76" xfId="4" applyNumberFormat="1" applyFont="1" applyFill="1" applyBorder="1" applyAlignment="1">
      <alignment horizontal="right"/>
    </xf>
    <xf numFmtId="165" fontId="15" fillId="27" borderId="163" xfId="4" applyNumberFormat="1" applyFont="1" applyFill="1" applyBorder="1" applyAlignment="1">
      <alignment horizontal="right"/>
    </xf>
    <xf numFmtId="165" fontId="14" fillId="0" borderId="76" xfId="4" applyNumberFormat="1" applyFont="1" applyBorder="1" applyAlignment="1">
      <alignment horizontal="right"/>
    </xf>
    <xf numFmtId="165" fontId="14" fillId="0" borderId="163" xfId="4" applyNumberFormat="1" applyFont="1" applyBorder="1" applyAlignment="1">
      <alignment horizontal="right"/>
    </xf>
    <xf numFmtId="0" fontId="70" fillId="0" borderId="76" xfId="0" applyFont="1" applyBorder="1" applyAlignment="1">
      <alignment horizontal="left" vertical="center" wrapText="1"/>
    </xf>
    <xf numFmtId="3" fontId="9" fillId="26" borderId="165" xfId="0" applyNumberFormat="1" applyFont="1" applyFill="1" applyBorder="1" applyAlignment="1">
      <alignment horizontal="right" vertical="center"/>
    </xf>
    <xf numFmtId="165" fontId="9" fillId="26" borderId="165" xfId="4" applyNumberFormat="1" applyFont="1" applyFill="1" applyBorder="1" applyAlignment="1">
      <alignment horizontal="right"/>
    </xf>
    <xf numFmtId="165" fontId="9" fillId="26" borderId="166" xfId="4" applyNumberFormat="1" applyFont="1" applyFill="1" applyBorder="1" applyAlignment="1">
      <alignment horizontal="right"/>
    </xf>
    <xf numFmtId="0" fontId="9" fillId="26" borderId="76" xfId="0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164" fontId="27" fillId="0" borderId="76" xfId="0" applyNumberFormat="1" applyFont="1" applyBorder="1"/>
    <xf numFmtId="165" fontId="27" fillId="0" borderId="76" xfId="0" applyNumberFormat="1" applyFont="1" applyBorder="1"/>
    <xf numFmtId="165" fontId="27" fillId="0" borderId="163" xfId="0" applyNumberFormat="1" applyFont="1" applyBorder="1"/>
    <xf numFmtId="0" fontId="27" fillId="27" borderId="162" xfId="4" applyFont="1" applyFill="1" applyBorder="1"/>
    <xf numFmtId="164" fontId="40" fillId="27" borderId="76" xfId="0" applyNumberFormat="1" applyFont="1" applyFill="1" applyBorder="1"/>
    <xf numFmtId="165" fontId="40" fillId="27" borderId="76" xfId="0" applyNumberFormat="1" applyFont="1" applyFill="1" applyBorder="1"/>
    <xf numFmtId="165" fontId="40" fillId="27" borderId="163" xfId="0" applyNumberFormat="1" applyFont="1" applyFill="1" applyBorder="1"/>
    <xf numFmtId="0" fontId="27" fillId="0" borderId="76" xfId="0" applyFont="1" applyBorder="1" applyAlignment="1">
      <alignment vertical="center" wrapText="1"/>
    </xf>
    <xf numFmtId="164" fontId="9" fillId="26" borderId="165" xfId="0" applyNumberFormat="1" applyFont="1" applyFill="1" applyBorder="1"/>
    <xf numFmtId="165" fontId="9" fillId="26" borderId="165" xfId="0" applyNumberFormat="1" applyFont="1" applyFill="1" applyBorder="1"/>
    <xf numFmtId="165" fontId="9" fillId="26" borderId="166" xfId="0" applyNumberFormat="1" applyFont="1" applyFill="1" applyBorder="1"/>
    <xf numFmtId="0" fontId="9" fillId="26" borderId="141" xfId="4" applyFont="1" applyFill="1" applyBorder="1" applyAlignment="1">
      <alignment horizontal="center" vertical="center"/>
    </xf>
    <xf numFmtId="0" fontId="9" fillId="26" borderId="142" xfId="4" applyFont="1" applyFill="1" applyBorder="1" applyAlignment="1">
      <alignment horizontal="center" vertical="center"/>
    </xf>
    <xf numFmtId="0" fontId="9" fillId="26" borderId="142" xfId="4" applyFont="1" applyFill="1" applyBorder="1" applyAlignment="1">
      <alignment horizontal="center" vertical="center" wrapText="1"/>
    </xf>
    <xf numFmtId="0" fontId="9" fillId="26" borderId="143" xfId="4" applyFont="1" applyFill="1" applyBorder="1" applyAlignment="1">
      <alignment vertical="center" wrapText="1"/>
    </xf>
    <xf numFmtId="0" fontId="7" fillId="0" borderId="141" xfId="4" applyFont="1" applyBorder="1" applyAlignment="1">
      <alignment vertical="center" wrapText="1"/>
    </xf>
    <xf numFmtId="164" fontId="7" fillId="0" borderId="142" xfId="4" applyNumberFormat="1" applyFont="1" applyBorder="1" applyAlignment="1">
      <alignment horizontal="right" vertical="center" wrapText="1"/>
    </xf>
    <xf numFmtId="165" fontId="27" fillId="0" borderId="142" xfId="4" applyNumberFormat="1" applyFont="1" applyBorder="1" applyAlignment="1">
      <alignment horizontal="right"/>
    </xf>
    <xf numFmtId="165" fontId="27" fillId="0" borderId="143" xfId="4" applyNumberFormat="1" applyFont="1" applyBorder="1" applyAlignment="1">
      <alignment horizontal="right"/>
    </xf>
    <xf numFmtId="0" fontId="70" fillId="0" borderId="141" xfId="4" applyFont="1" applyBorder="1" applyAlignment="1">
      <alignment vertical="center" wrapText="1"/>
    </xf>
    <xf numFmtId="165" fontId="7" fillId="0" borderId="142" xfId="4" applyNumberFormat="1" applyFont="1" applyBorder="1" applyAlignment="1">
      <alignment horizontal="right" wrapText="1"/>
    </xf>
    <xf numFmtId="0" fontId="9" fillId="26" borderId="144" xfId="4" applyFont="1" applyFill="1" applyBorder="1" applyAlignment="1">
      <alignment horizontal="center" vertical="center" wrapText="1"/>
    </xf>
    <xf numFmtId="164" fontId="9" fillId="26" borderId="145" xfId="4" applyNumberFormat="1" applyFont="1" applyFill="1" applyBorder="1" applyAlignment="1">
      <alignment horizontal="right" vertical="center" wrapText="1"/>
    </xf>
    <xf numFmtId="165" fontId="9" fillId="26" borderId="145" xfId="4" applyNumberFormat="1" applyFont="1" applyFill="1" applyBorder="1" applyAlignment="1">
      <alignment vertical="center"/>
    </xf>
    <xf numFmtId="165" fontId="9" fillId="26" borderId="146" xfId="4" applyNumberFormat="1" applyFont="1" applyFill="1" applyBorder="1"/>
    <xf numFmtId="0" fontId="61" fillId="12" borderId="0" xfId="0" applyFont="1" applyFill="1" applyBorder="1"/>
    <xf numFmtId="0" fontId="9" fillId="26" borderId="76" xfId="0" applyFont="1" applyFill="1" applyBorder="1" applyAlignment="1">
      <alignment horizontal="center" vertical="center"/>
    </xf>
    <xf numFmtId="0" fontId="14" fillId="12" borderId="76" xfId="0" applyFont="1" applyFill="1" applyBorder="1" applyAlignment="1">
      <alignment vertical="center" wrapText="1"/>
    </xf>
    <xf numFmtId="3" fontId="14" fillId="12" borderId="76" xfId="0" applyNumberFormat="1" applyFont="1" applyFill="1" applyBorder="1" applyAlignment="1">
      <alignment horizontal="right" vertical="center"/>
    </xf>
    <xf numFmtId="3" fontId="14" fillId="12" borderId="76" xfId="3" applyNumberFormat="1" applyFont="1" applyFill="1" applyBorder="1" applyAlignment="1">
      <alignment horizontal="right" vertical="center"/>
    </xf>
    <xf numFmtId="3" fontId="14" fillId="12" borderId="76" xfId="3" applyNumberFormat="1" applyFont="1" applyFill="1" applyBorder="1"/>
    <xf numFmtId="3" fontId="14" fillId="12" borderId="163" xfId="3" applyNumberFormat="1" applyFont="1" applyFill="1" applyBorder="1"/>
    <xf numFmtId="0" fontId="27" fillId="27" borderId="76" xfId="0" applyFont="1" applyFill="1" applyBorder="1"/>
    <xf numFmtId="0" fontId="15" fillId="27" borderId="76" xfId="0" applyFont="1" applyFill="1" applyBorder="1" applyAlignment="1">
      <alignment vertical="center"/>
    </xf>
    <xf numFmtId="3" fontId="15" fillId="27" borderId="76" xfId="0" applyNumberFormat="1" applyFont="1" applyFill="1" applyBorder="1" applyAlignment="1">
      <alignment horizontal="right" vertical="center"/>
    </xf>
    <xf numFmtId="3" fontId="15" fillId="27" borderId="163" xfId="0" applyNumberFormat="1" applyFont="1" applyFill="1" applyBorder="1" applyAlignment="1">
      <alignment horizontal="right" vertical="center"/>
    </xf>
    <xf numFmtId="3" fontId="40" fillId="27" borderId="76" xfId="0" applyNumberFormat="1" applyFont="1" applyFill="1" applyBorder="1"/>
    <xf numFmtId="3" fontId="9" fillId="26" borderId="166" xfId="0" applyNumberFormat="1" applyFont="1" applyFill="1" applyBorder="1" applyAlignment="1">
      <alignment horizontal="right" vertical="center"/>
    </xf>
    <xf numFmtId="3" fontId="43" fillId="0" borderId="0" xfId="0" applyNumberFormat="1" applyFont="1"/>
    <xf numFmtId="0" fontId="61" fillId="12" borderId="0" xfId="0" applyFont="1" applyFill="1" applyBorder="1" applyAlignment="1">
      <alignment vertical="center" wrapText="1"/>
    </xf>
    <xf numFmtId="0" fontId="27" fillId="0" borderId="162" xfId="0" applyFont="1" applyBorder="1"/>
    <xf numFmtId="3" fontId="27" fillId="19" borderId="76" xfId="0" applyNumberFormat="1" applyFont="1" applyFill="1" applyBorder="1" applyAlignment="1">
      <alignment horizontal="right" vertical="center" indent="1"/>
    </xf>
    <xf numFmtId="3" fontId="27" fillId="19" borderId="76" xfId="3" applyNumberFormat="1" applyFont="1" applyFill="1" applyBorder="1" applyAlignment="1">
      <alignment horizontal="right" vertical="center" indent="1"/>
    </xf>
    <xf numFmtId="165" fontId="27" fillId="19" borderId="76" xfId="2" applyNumberFormat="1" applyFont="1" applyFill="1" applyBorder="1" applyAlignment="1">
      <alignment horizontal="right" vertical="center" indent="1"/>
    </xf>
    <xf numFmtId="165" fontId="27" fillId="19" borderId="163" xfId="2" applyNumberFormat="1" applyFont="1" applyFill="1" applyBorder="1" applyAlignment="1">
      <alignment horizontal="right" vertical="center" indent="1"/>
    </xf>
    <xf numFmtId="0" fontId="27" fillId="0" borderId="164" xfId="0" applyFont="1" applyBorder="1"/>
    <xf numFmtId="164" fontId="27" fillId="19" borderId="165" xfId="0" applyNumberFormat="1" applyFont="1" applyFill="1" applyBorder="1" applyAlignment="1">
      <alignment horizontal="right" vertical="center" indent="1"/>
    </xf>
    <xf numFmtId="165" fontId="27" fillId="19" borderId="165" xfId="2" applyNumberFormat="1" applyFont="1" applyFill="1" applyBorder="1" applyAlignment="1">
      <alignment horizontal="right" vertical="center" indent="1"/>
    </xf>
    <xf numFmtId="165" fontId="27" fillId="19" borderId="166" xfId="2" applyNumberFormat="1" applyFont="1" applyFill="1" applyBorder="1" applyAlignment="1">
      <alignment horizontal="right" vertical="center" indent="1"/>
    </xf>
    <xf numFmtId="0" fontId="72" fillId="19" borderId="0" xfId="0" applyFont="1" applyFill="1" applyBorder="1" applyAlignment="1">
      <alignment vertical="center"/>
    </xf>
    <xf numFmtId="165" fontId="59" fillId="0" borderId="0" xfId="2" applyNumberFormat="1" applyFont="1"/>
    <xf numFmtId="0" fontId="27" fillId="0" borderId="76" xfId="0" applyFont="1" applyBorder="1" applyAlignment="1">
      <alignment horizontal="center" vertical="center"/>
    </xf>
    <xf numFmtId="0" fontId="27" fillId="0" borderId="76" xfId="0" applyFont="1" applyBorder="1" applyAlignment="1"/>
    <xf numFmtId="164" fontId="27" fillId="0" borderId="142" xfId="0" applyNumberFormat="1" applyFont="1" applyBorder="1" applyAlignment="1">
      <alignment vertical="center"/>
    </xf>
    <xf numFmtId="0" fontId="14" fillId="12" borderId="76" xfId="0" applyFont="1" applyFill="1" applyBorder="1" applyAlignment="1">
      <alignment horizontal="center" vertical="center"/>
    </xf>
    <xf numFmtId="166" fontId="14" fillId="12" borderId="76" xfId="3" applyNumberFormat="1" applyFont="1" applyFill="1" applyBorder="1" applyAlignment="1">
      <alignment horizontal="right" vertical="center"/>
    </xf>
    <xf numFmtId="166" fontId="14" fillId="12" borderId="76" xfId="3" applyNumberFormat="1" applyFont="1" applyFill="1" applyBorder="1"/>
    <xf numFmtId="166" fontId="14" fillId="12" borderId="163" xfId="3" applyNumberFormat="1" applyFont="1" applyFill="1" applyBorder="1"/>
    <xf numFmtId="3" fontId="61" fillId="12" borderId="0" xfId="0" applyNumberFormat="1" applyFont="1" applyFill="1" applyBorder="1"/>
    <xf numFmtId="165" fontId="27" fillId="19" borderId="76" xfId="0" applyNumberFormat="1" applyFont="1" applyFill="1" applyBorder="1" applyAlignment="1">
      <alignment horizontal="right" vertical="center" indent="1"/>
    </xf>
    <xf numFmtId="165" fontId="27" fillId="19" borderId="163" xfId="0" applyNumberFormat="1" applyFont="1" applyFill="1" applyBorder="1" applyAlignment="1">
      <alignment horizontal="right" vertical="center" indent="1"/>
    </xf>
    <xf numFmtId="165" fontId="27" fillId="19" borderId="165" xfId="0" applyNumberFormat="1" applyFont="1" applyFill="1" applyBorder="1" applyAlignment="1">
      <alignment horizontal="right" vertical="center" indent="1"/>
    </xf>
    <xf numFmtId="165" fontId="27" fillId="19" borderId="166" xfId="0" applyNumberFormat="1" applyFont="1" applyFill="1" applyBorder="1" applyAlignment="1">
      <alignment horizontal="right" vertical="center" indent="1"/>
    </xf>
    <xf numFmtId="3" fontId="27" fillId="0" borderId="76" xfId="0" applyNumberFormat="1" applyFont="1" applyBorder="1" applyAlignment="1">
      <alignment vertical="center"/>
    </xf>
    <xf numFmtId="165" fontId="14" fillId="0" borderId="76" xfId="4" applyNumberFormat="1" applyFont="1" applyBorder="1"/>
    <xf numFmtId="3" fontId="40" fillId="27" borderId="76" xfId="0" applyNumberFormat="1" applyFont="1" applyFill="1" applyBorder="1" applyAlignment="1">
      <alignment vertical="center"/>
    </xf>
    <xf numFmtId="165" fontId="15" fillId="27" borderId="76" xfId="4" applyNumberFormat="1" applyFont="1" applyFill="1" applyBorder="1"/>
    <xf numFmtId="0" fontId="27" fillId="0" borderId="162" xfId="0" applyFont="1" applyBorder="1" applyAlignment="1">
      <alignment horizontal="center" vertical="center" wrapText="1"/>
    </xf>
    <xf numFmtId="3" fontId="9" fillId="26" borderId="165" xfId="0" applyNumberFormat="1" applyFont="1" applyFill="1" applyBorder="1" applyAlignment="1">
      <alignment vertical="center"/>
    </xf>
    <xf numFmtId="165" fontId="9" fillId="26" borderId="165" xfId="4" applyNumberFormat="1" applyFont="1" applyFill="1" applyBorder="1"/>
    <xf numFmtId="0" fontId="27" fillId="0" borderId="76" xfId="0" applyFont="1" applyBorder="1" applyAlignment="1">
      <alignment horizontal="center"/>
    </xf>
    <xf numFmtId="164" fontId="9" fillId="26" borderId="76" xfId="0" applyNumberFormat="1" applyFont="1" applyFill="1" applyBorder="1"/>
    <xf numFmtId="0" fontId="14" fillId="0" borderId="141" xfId="4" applyFont="1" applyBorder="1" applyAlignment="1">
      <alignment vertical="center" wrapText="1"/>
    </xf>
    <xf numFmtId="0" fontId="43" fillId="0" borderId="0" xfId="4" applyFont="1" applyAlignment="1">
      <alignment vertical="center"/>
    </xf>
    <xf numFmtId="0" fontId="9" fillId="26" borderId="143" xfId="4" applyFont="1" applyFill="1" applyBorder="1" applyAlignment="1">
      <alignment horizontal="center" vertical="center" wrapText="1"/>
    </xf>
    <xf numFmtId="0" fontId="61" fillId="12" borderId="188" xfId="0" applyFont="1" applyFill="1" applyBorder="1"/>
    <xf numFmtId="0" fontId="61" fillId="12" borderId="189" xfId="0" applyFont="1" applyFill="1" applyBorder="1"/>
    <xf numFmtId="0" fontId="61" fillId="12" borderId="190" xfId="0" applyFont="1" applyFill="1" applyBorder="1"/>
    <xf numFmtId="0" fontId="14" fillId="12" borderId="76" xfId="0" applyFont="1" applyFill="1" applyBorder="1" applyAlignment="1">
      <alignment vertical="center"/>
    </xf>
    <xf numFmtId="3" fontId="14" fillId="12" borderId="163" xfId="0" applyNumberFormat="1" applyFont="1" applyFill="1" applyBorder="1" applyAlignment="1">
      <alignment horizontal="right" vertical="center"/>
    </xf>
    <xf numFmtId="0" fontId="69" fillId="0" borderId="0" xfId="4" applyFont="1" applyAlignment="1">
      <alignment horizontal="left" vertical="center" indent="2"/>
    </xf>
    <xf numFmtId="0" fontId="74" fillId="0" borderId="0" xfId="4" applyFont="1" applyAlignment="1">
      <alignment vertical="center"/>
    </xf>
    <xf numFmtId="0" fontId="40" fillId="27" borderId="76" xfId="0" applyFont="1" applyFill="1" applyBorder="1" applyAlignment="1">
      <alignment vertical="center" wrapText="1"/>
    </xf>
    <xf numFmtId="0" fontId="40" fillId="27" borderId="76" xfId="0" applyFont="1" applyFill="1" applyBorder="1" applyAlignment="1"/>
    <xf numFmtId="0" fontId="17" fillId="26" borderId="141" xfId="4" applyFont="1" applyFill="1" applyBorder="1" applyAlignment="1">
      <alignment horizontal="center" vertical="center"/>
    </xf>
    <xf numFmtId="0" fontId="17" fillId="26" borderId="142" xfId="4" applyFont="1" applyFill="1" applyBorder="1" applyAlignment="1">
      <alignment horizontal="center" vertical="center"/>
    </xf>
    <xf numFmtId="0" fontId="17" fillId="26" borderId="142" xfId="4" applyFont="1" applyFill="1" applyBorder="1" applyAlignment="1">
      <alignment horizontal="center" vertical="center" wrapText="1"/>
    </xf>
    <xf numFmtId="0" fontId="17" fillId="26" borderId="143" xfId="4" applyFont="1" applyFill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vertical="center"/>
    </xf>
    <xf numFmtId="165" fontId="4" fillId="0" borderId="142" xfId="4" applyNumberFormat="1" applyFont="1" applyBorder="1" applyAlignment="1">
      <alignment horizontal="right" wrapText="1"/>
    </xf>
    <xf numFmtId="0" fontId="17" fillId="26" borderId="144" xfId="4" applyFont="1" applyFill="1" applyBorder="1" applyAlignment="1">
      <alignment horizontal="center" vertical="center" wrapText="1"/>
    </xf>
    <xf numFmtId="164" fontId="6" fillId="26" borderId="145" xfId="4" applyNumberFormat="1" applyFont="1" applyFill="1" applyBorder="1" applyAlignment="1">
      <alignment horizontal="right" vertical="center" wrapText="1"/>
    </xf>
    <xf numFmtId="165" fontId="6" fillId="26" borderId="145" xfId="4" applyNumberFormat="1" applyFont="1" applyFill="1" applyBorder="1" applyAlignment="1">
      <alignment vertical="center"/>
    </xf>
    <xf numFmtId="0" fontId="75" fillId="12" borderId="0" xfId="0" applyFont="1" applyFill="1" applyBorder="1"/>
    <xf numFmtId="0" fontId="39" fillId="0" borderId="0" xfId="4" applyFont="1" applyAlignment="1">
      <alignment vertical="center"/>
    </xf>
    <xf numFmtId="0" fontId="38" fillId="26" borderId="132" xfId="4" applyFont="1" applyFill="1" applyBorder="1" applyAlignment="1">
      <alignment vertical="center"/>
    </xf>
    <xf numFmtId="3" fontId="7" fillId="0" borderId="133" xfId="4" applyNumberFormat="1" applyFont="1" applyBorder="1" applyAlignment="1">
      <alignment horizontal="right" vertical="center"/>
    </xf>
    <xf numFmtId="3" fontId="8" fillId="27" borderId="132" xfId="4" applyNumberFormat="1" applyFont="1" applyFill="1" applyBorder="1" applyAlignment="1">
      <alignment horizontal="right" vertical="center"/>
    </xf>
    <xf numFmtId="3" fontId="8" fillId="27" borderId="133" xfId="4" applyNumberFormat="1" applyFont="1" applyFill="1" applyBorder="1" applyAlignment="1">
      <alignment horizontal="right" vertical="center"/>
    </xf>
    <xf numFmtId="3" fontId="76" fillId="26" borderId="135" xfId="4" applyNumberFormat="1" applyFont="1" applyFill="1" applyBorder="1" applyAlignment="1">
      <alignment horizontal="right" vertical="center"/>
    </xf>
    <xf numFmtId="3" fontId="76" fillId="26" borderId="136" xfId="4" applyNumberFormat="1" applyFont="1" applyFill="1" applyBorder="1" applyAlignment="1">
      <alignment horizontal="right" vertical="center"/>
    </xf>
    <xf numFmtId="0" fontId="43" fillId="0" borderId="0" xfId="4" applyFont="1" applyAlignment="1">
      <alignment vertical="center" wrapText="1"/>
    </xf>
    <xf numFmtId="0" fontId="77" fillId="0" borderId="0" xfId="4" applyFont="1" applyAlignment="1">
      <alignment vertical="center"/>
    </xf>
    <xf numFmtId="0" fontId="75" fillId="12" borderId="188" xfId="0" applyFont="1" applyFill="1" applyBorder="1"/>
    <xf numFmtId="0" fontId="75" fillId="12" borderId="189" xfId="0" applyFont="1" applyFill="1" applyBorder="1"/>
    <xf numFmtId="0" fontId="75" fillId="12" borderId="190" xfId="0" applyFont="1" applyFill="1" applyBorder="1"/>
    <xf numFmtId="166" fontId="14" fillId="12" borderId="76" xfId="3" applyNumberFormat="1" applyFont="1" applyFill="1" applyBorder="1" applyAlignment="1" applyProtection="1">
      <alignment horizontal="right" indent="1"/>
    </xf>
    <xf numFmtId="166" fontId="14" fillId="12" borderId="163" xfId="3" applyNumberFormat="1" applyFont="1" applyFill="1" applyBorder="1" applyAlignment="1" applyProtection="1">
      <alignment horizontal="right" indent="1"/>
    </xf>
    <xf numFmtId="166" fontId="75" fillId="12" borderId="0" xfId="0" applyNumberFormat="1" applyFont="1" applyFill="1" applyBorder="1"/>
    <xf numFmtId="166" fontId="0" fillId="0" borderId="0" xfId="0" applyNumberFormat="1"/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/>
    </xf>
    <xf numFmtId="0" fontId="14" fillId="0" borderId="76" xfId="0" applyFont="1" applyBorder="1" applyAlignment="1"/>
    <xf numFmtId="0" fontId="14" fillId="0" borderId="20" xfId="0" applyFont="1" applyBorder="1" applyAlignment="1">
      <alignment horizontal="left" vertical="center" wrapText="1"/>
    </xf>
    <xf numFmtId="0" fontId="9" fillId="26" borderId="181" xfId="0" applyFont="1" applyFill="1" applyBorder="1" applyAlignment="1">
      <alignment horizontal="center" vertical="center" wrapText="1"/>
    </xf>
    <xf numFmtId="0" fontId="9" fillId="26" borderId="182" xfId="0" applyFont="1" applyFill="1" applyBorder="1" applyAlignment="1">
      <alignment horizontal="center" vertical="center" wrapText="1"/>
    </xf>
    <xf numFmtId="0" fontId="9" fillId="26" borderId="183" xfId="0" applyFont="1" applyFill="1" applyBorder="1" applyAlignment="1">
      <alignment horizontal="center" vertical="center" wrapText="1"/>
    </xf>
    <xf numFmtId="0" fontId="61" fillId="12" borderId="0" xfId="0" applyFont="1" applyFill="1" applyBorder="1" applyAlignment="1">
      <alignment horizontal="center" vertical="center"/>
    </xf>
    <xf numFmtId="3" fontId="14" fillId="12" borderId="163" xfId="3" applyNumberFormat="1" applyFont="1" applyFill="1" applyBorder="1" applyAlignment="1">
      <alignment horizontal="right" vertical="center"/>
    </xf>
    <xf numFmtId="3" fontId="78" fillId="12" borderId="0" xfId="0" applyNumberFormat="1" applyFont="1" applyFill="1" applyBorder="1" applyAlignment="1">
      <alignment horizontal="right" vertical="center"/>
    </xf>
    <xf numFmtId="165" fontId="79" fillId="0" borderId="0" xfId="2" applyNumberFormat="1" applyFont="1"/>
    <xf numFmtId="165" fontId="27" fillId="0" borderId="142" xfId="4" applyNumberFormat="1" applyFont="1" applyBorder="1" applyAlignment="1">
      <alignment horizontal="right" wrapText="1"/>
    </xf>
    <xf numFmtId="3" fontId="14" fillId="12" borderId="76" xfId="0" applyNumberFormat="1" applyFont="1" applyFill="1" applyBorder="1"/>
    <xf numFmtId="3" fontId="15" fillId="27" borderId="76" xfId="3" applyNumberFormat="1" applyFont="1" applyFill="1" applyBorder="1" applyAlignment="1">
      <alignment horizontal="right" vertical="center"/>
    </xf>
    <xf numFmtId="0" fontId="15" fillId="27" borderId="76" xfId="0" applyFont="1" applyFill="1" applyBorder="1" applyAlignment="1"/>
    <xf numFmtId="0" fontId="40" fillId="27" borderId="76" xfId="0" applyFont="1" applyFill="1" applyBorder="1" applyAlignment="1">
      <alignment horizontal="left"/>
    </xf>
    <xf numFmtId="164" fontId="14" fillId="0" borderId="142" xfId="0" applyNumberFormat="1" applyFont="1" applyBorder="1" applyAlignment="1">
      <alignment vertical="center"/>
    </xf>
    <xf numFmtId="165" fontId="14" fillId="0" borderId="142" xfId="4" applyNumberFormat="1" applyFont="1" applyBorder="1" applyAlignment="1">
      <alignment horizontal="right"/>
    </xf>
    <xf numFmtId="165" fontId="14" fillId="0" borderId="143" xfId="4" applyNumberFormat="1" applyFont="1" applyBorder="1" applyAlignment="1">
      <alignment horizontal="right"/>
    </xf>
    <xf numFmtId="165" fontId="14" fillId="0" borderId="142" xfId="4" applyNumberFormat="1" applyFont="1" applyBorder="1" applyAlignment="1">
      <alignment horizontal="right" wrapText="1"/>
    </xf>
    <xf numFmtId="0" fontId="15" fillId="27" borderId="76" xfId="0" applyFont="1" applyFill="1" applyBorder="1" applyAlignment="1">
      <alignment horizontal="center" vertical="center"/>
    </xf>
    <xf numFmtId="0" fontId="61" fillId="12" borderId="189" xfId="0" applyFont="1" applyFill="1" applyBorder="1" applyAlignment="1">
      <alignment vertical="center" wrapText="1"/>
    </xf>
    <xf numFmtId="164" fontId="15" fillId="27" borderId="76" xfId="0" applyNumberFormat="1" applyFont="1" applyFill="1" applyBorder="1"/>
    <xf numFmtId="165" fontId="15" fillId="27" borderId="76" xfId="0" applyNumberFormat="1" applyFont="1" applyFill="1" applyBorder="1"/>
    <xf numFmtId="165" fontId="15" fillId="27" borderId="163" xfId="0" applyNumberFormat="1" applyFont="1" applyFill="1" applyBorder="1"/>
    <xf numFmtId="165" fontId="9" fillId="26" borderId="76" xfId="0" applyNumberFormat="1" applyFont="1" applyFill="1" applyBorder="1"/>
    <xf numFmtId="165" fontId="9" fillId="26" borderId="163" xfId="0" applyNumberFormat="1" applyFont="1" applyFill="1" applyBorder="1"/>
    <xf numFmtId="0" fontId="9" fillId="26" borderId="201" xfId="0" applyFont="1" applyFill="1" applyBorder="1" applyAlignment="1">
      <alignment horizontal="center" vertical="center" wrapText="1"/>
    </xf>
    <xf numFmtId="0" fontId="9" fillId="26" borderId="201" xfId="0" applyFont="1" applyFill="1" applyBorder="1" applyAlignment="1">
      <alignment horizontal="center" vertical="center"/>
    </xf>
    <xf numFmtId="0" fontId="27" fillId="0" borderId="200" xfId="0" applyFont="1" applyBorder="1"/>
    <xf numFmtId="3" fontId="27" fillId="19" borderId="201" xfId="0" applyNumberFormat="1" applyFont="1" applyFill="1" applyBorder="1" applyAlignment="1">
      <alignment horizontal="right" vertical="center" indent="1"/>
    </xf>
    <xf numFmtId="3" fontId="27" fillId="19" borderId="201" xfId="3" applyNumberFormat="1" applyFont="1" applyFill="1" applyBorder="1" applyAlignment="1">
      <alignment horizontal="right" vertical="center" indent="1"/>
    </xf>
    <xf numFmtId="165" fontId="27" fillId="19" borderId="201" xfId="0" applyNumberFormat="1" applyFont="1" applyFill="1" applyBorder="1" applyAlignment="1">
      <alignment horizontal="right" vertical="center" indent="1"/>
    </xf>
    <xf numFmtId="165" fontId="27" fillId="19" borderId="202" xfId="0" applyNumberFormat="1" applyFont="1" applyFill="1" applyBorder="1" applyAlignment="1">
      <alignment horizontal="right" vertical="center" indent="1"/>
    </xf>
    <xf numFmtId="0" fontId="27" fillId="0" borderId="203" xfId="0" applyFont="1" applyBorder="1"/>
    <xf numFmtId="164" fontId="27" fillId="19" borderId="204" xfId="0" applyNumberFormat="1" applyFont="1" applyFill="1" applyBorder="1" applyAlignment="1">
      <alignment horizontal="right" vertical="center" indent="1"/>
    </xf>
    <xf numFmtId="165" fontId="27" fillId="19" borderId="204" xfId="0" applyNumberFormat="1" applyFont="1" applyFill="1" applyBorder="1" applyAlignment="1">
      <alignment horizontal="right" vertical="center" indent="1"/>
    </xf>
    <xf numFmtId="165" fontId="27" fillId="19" borderId="205" xfId="0" applyNumberFormat="1" applyFont="1" applyFill="1" applyBorder="1" applyAlignment="1">
      <alignment horizontal="right" vertical="center" indent="1"/>
    </xf>
    <xf numFmtId="0" fontId="43" fillId="19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9" xfId="1" applyFont="1" applyBorder="1" applyAlignment="1">
      <alignment horizontal="center" vertical="center" wrapText="1"/>
    </xf>
    <xf numFmtId="0" fontId="15" fillId="3" borderId="9" xfId="1" applyFont="1" applyFill="1" applyBorder="1" applyAlignment="1">
      <alignment vertical="center"/>
    </xf>
    <xf numFmtId="0" fontId="15" fillId="3" borderId="3" xfId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7" fillId="4" borderId="24" xfId="4" applyFont="1" applyFill="1" applyBorder="1" applyAlignment="1">
      <alignment horizontal="center" vertical="center" wrapText="1"/>
    </xf>
    <xf numFmtId="0" fontId="17" fillId="4" borderId="25" xfId="4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33" xfId="0" applyFont="1" applyBorder="1" applyAlignment="1">
      <alignment vertical="center" wrapText="1"/>
    </xf>
    <xf numFmtId="0" fontId="6" fillId="4" borderId="24" xfId="4" applyFont="1" applyFill="1" applyBorder="1" applyAlignment="1">
      <alignment horizontal="left" vertical="center" wrapText="1"/>
    </xf>
    <xf numFmtId="0" fontId="6" fillId="4" borderId="25" xfId="4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0" fontId="8" fillId="0" borderId="19" xfId="4" applyFont="1" applyBorder="1" applyAlignment="1">
      <alignment horizontal="center" vertical="center" wrapText="1"/>
    </xf>
    <xf numFmtId="0" fontId="8" fillId="7" borderId="19" xfId="4" applyFont="1" applyFill="1" applyBorder="1" applyAlignment="1">
      <alignment horizontal="left" vertical="center" wrapText="1"/>
    </xf>
    <xf numFmtId="0" fontId="8" fillId="7" borderId="20" xfId="4" applyFont="1" applyFill="1" applyBorder="1" applyAlignment="1">
      <alignment horizontal="left" vertical="center" wrapText="1"/>
    </xf>
    <xf numFmtId="0" fontId="8" fillId="0" borderId="19" xfId="4" applyFont="1" applyBorder="1" applyAlignment="1">
      <alignment horizontal="left" vertical="center" wrapText="1"/>
    </xf>
    <xf numFmtId="0" fontId="8" fillId="0" borderId="20" xfId="4" applyFont="1" applyBorder="1" applyAlignment="1">
      <alignment horizontal="left" vertical="center" wrapText="1"/>
    </xf>
    <xf numFmtId="0" fontId="9" fillId="4" borderId="24" xfId="4" applyFont="1" applyFill="1" applyBorder="1" applyAlignment="1">
      <alignment horizontal="left" vertical="center" wrapText="1"/>
    </xf>
    <xf numFmtId="0" fontId="9" fillId="4" borderId="25" xfId="4" applyFont="1" applyFill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6" borderId="35" xfId="4" applyFont="1" applyFill="1" applyBorder="1" applyAlignment="1">
      <alignment horizontal="center" vertical="center" wrapText="1"/>
    </xf>
    <xf numFmtId="0" fontId="8" fillId="6" borderId="23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vertical="center" wrapText="1"/>
    </xf>
    <xf numFmtId="0" fontId="8" fillId="0" borderId="20" xfId="4" applyFont="1" applyBorder="1" applyAlignment="1">
      <alignment vertical="center" wrapText="1"/>
    </xf>
    <xf numFmtId="0" fontId="8" fillId="7" borderId="19" xfId="4" applyFont="1" applyFill="1" applyBorder="1" applyAlignment="1">
      <alignment vertical="center" wrapText="1"/>
    </xf>
    <xf numFmtId="0" fontId="8" fillId="7" borderId="20" xfId="4" applyFont="1" applyFill="1" applyBorder="1" applyAlignment="1">
      <alignment vertical="center" wrapText="1"/>
    </xf>
    <xf numFmtId="0" fontId="9" fillId="4" borderId="16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30" fillId="4" borderId="18" xfId="4" applyFont="1" applyFill="1" applyBorder="1" applyAlignment="1">
      <alignment horizontal="center" vertical="center" wrapText="1"/>
    </xf>
    <xf numFmtId="0" fontId="30" fillId="4" borderId="21" xfId="4" applyFont="1" applyFill="1" applyBorder="1" applyAlignment="1">
      <alignment horizontal="center" vertical="center" wrapText="1"/>
    </xf>
    <xf numFmtId="0" fontId="32" fillId="0" borderId="0" xfId="4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30" fillId="4" borderId="16" xfId="4" applyFont="1" applyFill="1" applyBorder="1" applyAlignment="1">
      <alignment horizontal="center" vertical="center"/>
    </xf>
    <xf numFmtId="0" fontId="30" fillId="4" borderId="19" xfId="4" applyFont="1" applyFill="1" applyBorder="1" applyAlignment="1">
      <alignment horizontal="center" vertical="center"/>
    </xf>
    <xf numFmtId="0" fontId="30" fillId="4" borderId="17" xfId="4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38" fillId="8" borderId="50" xfId="0" applyFont="1" applyFill="1" applyBorder="1" applyAlignment="1">
      <alignment horizontal="center" vertical="center" wrapText="1"/>
    </xf>
    <xf numFmtId="0" fontId="38" fillId="8" borderId="51" xfId="0" applyFont="1" applyFill="1" applyBorder="1" applyAlignment="1">
      <alignment horizontal="center" vertical="center" wrapText="1"/>
    </xf>
    <xf numFmtId="0" fontId="24" fillId="0" borderId="33" xfId="5" applyFont="1" applyBorder="1" applyAlignment="1">
      <alignment horizontal="left" vertical="center"/>
    </xf>
    <xf numFmtId="0" fontId="39" fillId="0" borderId="0" xfId="5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8" fillId="8" borderId="41" xfId="0" applyFont="1" applyFill="1" applyBorder="1" applyAlignment="1">
      <alignment horizontal="center" vertical="center" wrapText="1"/>
    </xf>
    <xf numFmtId="0" fontId="38" fillId="8" borderId="45" xfId="0" applyFont="1" applyFill="1" applyBorder="1" applyAlignment="1">
      <alignment horizontal="center" vertical="center" wrapText="1"/>
    </xf>
    <xf numFmtId="0" fontId="38" fillId="8" borderId="42" xfId="0" applyFont="1" applyFill="1" applyBorder="1" applyAlignment="1">
      <alignment horizontal="center" vertical="center" wrapText="1"/>
    </xf>
    <xf numFmtId="0" fontId="38" fillId="8" borderId="46" xfId="0" applyFont="1" applyFill="1" applyBorder="1" applyAlignment="1">
      <alignment horizontal="center" vertical="center" wrapText="1"/>
    </xf>
    <xf numFmtId="0" fontId="38" fillId="8" borderId="39" xfId="0" applyFont="1" applyFill="1" applyBorder="1" applyAlignment="1">
      <alignment horizontal="center" vertical="center" wrapText="1"/>
    </xf>
    <xf numFmtId="0" fontId="38" fillId="8" borderId="43" xfId="0" applyFont="1" applyFill="1" applyBorder="1" applyAlignment="1">
      <alignment horizontal="center" vertical="center" wrapText="1"/>
    </xf>
    <xf numFmtId="0" fontId="38" fillId="8" borderId="40" xfId="0" applyFont="1" applyFill="1" applyBorder="1" applyAlignment="1">
      <alignment horizontal="center" vertical="center" wrapText="1"/>
    </xf>
    <xf numFmtId="0" fontId="38" fillId="8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11" fillId="0" borderId="64" xfId="5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9" fillId="11" borderId="67" xfId="0" applyFont="1" applyFill="1" applyBorder="1" applyAlignment="1">
      <alignment horizontal="left"/>
    </xf>
    <xf numFmtId="0" fontId="9" fillId="11" borderId="68" xfId="0" applyFont="1" applyFill="1" applyBorder="1" applyAlignment="1">
      <alignment horizontal="left"/>
    </xf>
    <xf numFmtId="0" fontId="11" fillId="0" borderId="0" xfId="5" applyFont="1" applyBorder="1" applyAlignment="1">
      <alignment horizontal="left" vertical="center"/>
    </xf>
    <xf numFmtId="0" fontId="11" fillId="0" borderId="69" xfId="5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/>
    </xf>
    <xf numFmtId="0" fontId="9" fillId="11" borderId="55" xfId="0" applyFont="1" applyFill="1" applyBorder="1" applyAlignment="1">
      <alignment horizontal="center" vertical="center"/>
    </xf>
    <xf numFmtId="0" fontId="9" fillId="11" borderId="56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/>
    </xf>
    <xf numFmtId="0" fontId="14" fillId="0" borderId="77" xfId="0" applyFont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9" fillId="14" borderId="79" xfId="4" applyFont="1" applyFill="1" applyBorder="1" applyAlignment="1">
      <alignment horizontal="center" vertical="center" wrapText="1"/>
    </xf>
    <xf numFmtId="0" fontId="9" fillId="14" borderId="80" xfId="4" applyFont="1" applyFill="1" applyBorder="1" applyAlignment="1">
      <alignment horizontal="center" vertical="center" wrapText="1"/>
    </xf>
    <xf numFmtId="0" fontId="24" fillId="0" borderId="82" xfId="0" applyFont="1" applyBorder="1" applyAlignment="1">
      <alignment horizontal="left" vertical="center" wrapText="1"/>
    </xf>
    <xf numFmtId="0" fontId="9" fillId="15" borderId="79" xfId="4" applyFont="1" applyFill="1" applyBorder="1" applyAlignment="1">
      <alignment horizontal="center" vertical="center" wrapText="1"/>
    </xf>
    <xf numFmtId="0" fontId="9" fillId="15" borderId="80" xfId="4" applyFont="1" applyFill="1" applyBorder="1" applyAlignment="1">
      <alignment horizontal="center"/>
    </xf>
    <xf numFmtId="0" fontId="11" fillId="0" borderId="82" xfId="0" applyFont="1" applyBorder="1" applyAlignment="1">
      <alignment horizontal="left" vertical="center" wrapText="1"/>
    </xf>
    <xf numFmtId="0" fontId="40" fillId="0" borderId="83" xfId="4" applyFont="1" applyBorder="1" applyAlignment="1">
      <alignment horizontal="center" vertical="center" wrapText="1"/>
    </xf>
    <xf numFmtId="0" fontId="40" fillId="0" borderId="84" xfId="4" applyFont="1" applyBorder="1" applyAlignment="1">
      <alignment horizontal="center" vertical="center" wrapText="1"/>
    </xf>
    <xf numFmtId="0" fontId="40" fillId="0" borderId="85" xfId="4" applyFont="1" applyBorder="1" applyAlignment="1">
      <alignment horizontal="center" vertical="center" wrapText="1"/>
    </xf>
    <xf numFmtId="0" fontId="40" fillId="0" borderId="73" xfId="4" applyFont="1" applyBorder="1" applyAlignment="1">
      <alignment horizontal="center" vertical="center" wrapText="1"/>
    </xf>
    <xf numFmtId="0" fontId="40" fillId="0" borderId="73" xfId="4" applyFont="1" applyBorder="1" applyAlignment="1">
      <alignment horizontal="center"/>
    </xf>
    <xf numFmtId="0" fontId="40" fillId="0" borderId="74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left" vertical="center"/>
    </xf>
    <xf numFmtId="0" fontId="45" fillId="0" borderId="0" xfId="4" applyFont="1" applyAlignment="1">
      <alignment horizontal="left" vertical="center"/>
    </xf>
    <xf numFmtId="0" fontId="8" fillId="16" borderId="73" xfId="4" applyFont="1" applyFill="1" applyBorder="1" applyAlignment="1">
      <alignment vertical="center" wrapText="1"/>
    </xf>
    <xf numFmtId="0" fontId="8" fillId="16" borderId="74" xfId="4" applyFont="1" applyFill="1" applyBorder="1" applyAlignment="1">
      <alignment vertical="center" wrapText="1"/>
    </xf>
    <xf numFmtId="0" fontId="9" fillId="14" borderId="79" xfId="4" applyFont="1" applyFill="1" applyBorder="1" applyAlignment="1">
      <alignment vertical="center" wrapText="1"/>
    </xf>
    <xf numFmtId="0" fontId="9" fillId="14" borderId="80" xfId="4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86" xfId="0" applyBorder="1" applyAlignment="1">
      <alignment horizontal="left"/>
    </xf>
    <xf numFmtId="0" fontId="9" fillId="14" borderId="70" xfId="4" applyFont="1" applyFill="1" applyBorder="1" applyAlignment="1">
      <alignment horizontal="center" vertical="center"/>
    </xf>
    <xf numFmtId="0" fontId="9" fillId="14" borderId="71" xfId="4" applyFont="1" applyFill="1" applyBorder="1" applyAlignment="1">
      <alignment horizontal="center" vertical="center"/>
    </xf>
    <xf numFmtId="0" fontId="8" fillId="0" borderId="73" xfId="4" applyFont="1" applyBorder="1" applyAlignment="1">
      <alignment horizontal="center" vertical="center" wrapText="1"/>
    </xf>
    <xf numFmtId="0" fontId="8" fillId="0" borderId="73" xfId="4" applyFont="1" applyBorder="1" applyAlignment="1">
      <alignment vertical="center" wrapText="1"/>
    </xf>
    <xf numFmtId="0" fontId="8" fillId="0" borderId="74" xfId="4" applyFont="1" applyBorder="1" applyAlignment="1">
      <alignment vertical="center" wrapText="1"/>
    </xf>
    <xf numFmtId="0" fontId="9" fillId="14" borderId="70" xfId="4" applyFont="1" applyFill="1" applyBorder="1" applyAlignment="1">
      <alignment horizontal="center" vertical="center" wrapText="1"/>
    </xf>
    <xf numFmtId="0" fontId="9" fillId="14" borderId="71" xfId="4" applyFont="1" applyFill="1" applyBorder="1" applyAlignment="1">
      <alignment horizontal="center" vertical="center" wrapText="1"/>
    </xf>
    <xf numFmtId="0" fontId="45" fillId="0" borderId="82" xfId="0" applyFont="1" applyBorder="1" applyAlignment="1">
      <alignment horizontal="left" vertical="center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4" xfId="0" applyNumberFormat="1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2" fontId="49" fillId="14" borderId="79" xfId="0" applyNumberFormat="1" applyFont="1" applyFill="1" applyBorder="1" applyAlignment="1">
      <alignment horizontal="center" vertical="center" wrapText="1"/>
    </xf>
    <xf numFmtId="2" fontId="49" fillId="14" borderId="80" xfId="0" applyNumberFormat="1" applyFont="1" applyFill="1" applyBorder="1" applyAlignment="1">
      <alignment horizontal="center" vertical="center" wrapText="1"/>
    </xf>
    <xf numFmtId="0" fontId="0" fillId="0" borderId="82" xfId="0" applyFont="1" applyBorder="1" applyAlignment="1">
      <alignment vertical="center"/>
    </xf>
    <xf numFmtId="2" fontId="47" fillId="0" borderId="73" xfId="0" applyNumberFormat="1" applyFont="1" applyBorder="1" applyAlignment="1">
      <alignment horizontal="center" vertical="center" wrapText="1"/>
    </xf>
    <xf numFmtId="2" fontId="2" fillId="0" borderId="83" xfId="0" applyNumberFormat="1" applyFont="1" applyFill="1" applyBorder="1" applyAlignment="1">
      <alignment horizontal="center" vertical="center" wrapText="1"/>
    </xf>
    <xf numFmtId="2" fontId="2" fillId="0" borderId="85" xfId="0" applyNumberFormat="1" applyFont="1" applyFill="1" applyBorder="1" applyAlignment="1">
      <alignment horizontal="center" vertical="center" wrapText="1"/>
    </xf>
    <xf numFmtId="1" fontId="46" fillId="14" borderId="71" xfId="0" applyNumberFormat="1" applyFont="1" applyFill="1" applyBorder="1" applyAlignment="1">
      <alignment horizontal="center" vertical="center" wrapText="1"/>
    </xf>
    <xf numFmtId="1" fontId="46" fillId="14" borderId="74" xfId="0" applyNumberFormat="1" applyFont="1" applyFill="1" applyBorder="1" applyAlignment="1">
      <alignment horizontal="center" vertical="center" wrapText="1"/>
    </xf>
    <xf numFmtId="2" fontId="46" fillId="14" borderId="72" xfId="0" applyNumberFormat="1" applyFont="1" applyFill="1" applyBorder="1" applyAlignment="1">
      <alignment horizontal="center" vertical="center" wrapText="1"/>
    </xf>
    <xf numFmtId="2" fontId="46" fillId="14" borderId="75" xfId="0" applyNumberFormat="1" applyFont="1" applyFill="1" applyBorder="1" applyAlignment="1">
      <alignment horizontal="center" vertical="center" wrapText="1"/>
    </xf>
    <xf numFmtId="2" fontId="46" fillId="14" borderId="70" xfId="0" applyNumberFormat="1" applyFont="1" applyFill="1" applyBorder="1" applyAlignment="1">
      <alignment horizontal="center" vertical="center" wrapText="1"/>
    </xf>
    <xf numFmtId="2" fontId="46" fillId="14" borderId="73" xfId="0" applyNumberFormat="1" applyFont="1" applyFill="1" applyBorder="1" applyAlignment="1">
      <alignment horizontal="center" vertical="center" wrapText="1"/>
    </xf>
    <xf numFmtId="2" fontId="46" fillId="14" borderId="71" xfId="0" applyNumberFormat="1" applyFont="1" applyFill="1" applyBorder="1" applyAlignment="1">
      <alignment horizontal="center" vertical="center" wrapText="1"/>
    </xf>
    <xf numFmtId="2" fontId="46" fillId="14" borderId="74" xfId="0" applyNumberFormat="1" applyFont="1" applyFill="1" applyBorder="1" applyAlignment="1">
      <alignment horizontal="center" vertical="center" wrapText="1"/>
    </xf>
    <xf numFmtId="0" fontId="38" fillId="17" borderId="88" xfId="7" applyFont="1" applyFill="1" applyBorder="1" applyAlignment="1">
      <alignment horizontal="center" vertical="center"/>
    </xf>
    <xf numFmtId="0" fontId="38" fillId="17" borderId="89" xfId="7" applyFont="1" applyFill="1" applyBorder="1" applyAlignment="1">
      <alignment horizontal="center" vertical="center"/>
    </xf>
    <xf numFmtId="0" fontId="24" fillId="12" borderId="96" xfId="6" applyFont="1" applyFill="1" applyBorder="1" applyAlignment="1">
      <alignment horizontal="left"/>
    </xf>
    <xf numFmtId="0" fontId="24" fillId="12" borderId="0" xfId="6" applyFont="1" applyFill="1" applyBorder="1" applyAlignment="1">
      <alignment horizontal="left"/>
    </xf>
    <xf numFmtId="0" fontId="51" fillId="0" borderId="0" xfId="6" applyFont="1" applyBorder="1" applyAlignment="1">
      <alignment horizontal="left"/>
    </xf>
    <xf numFmtId="0" fontId="38" fillId="17" borderId="87" xfId="7" applyFont="1" applyFill="1" applyBorder="1" applyAlignment="1">
      <alignment horizontal="center" vertical="center"/>
    </xf>
    <xf numFmtId="0" fontId="38" fillId="17" borderId="90" xfId="7" applyFont="1" applyFill="1" applyBorder="1" applyAlignment="1">
      <alignment horizontal="center" vertical="center"/>
    </xf>
    <xf numFmtId="0" fontId="24" fillId="0" borderId="0" xfId="5" applyFont="1" applyBorder="1" applyAlignment="1">
      <alignment horizontal="left" vertical="center"/>
    </xf>
    <xf numFmtId="0" fontId="24" fillId="0" borderId="96" xfId="0" applyFont="1" applyBorder="1" applyAlignment="1">
      <alignment vertical="center"/>
    </xf>
    <xf numFmtId="0" fontId="0" fillId="0" borderId="97" xfId="0" applyBorder="1" applyAlignment="1">
      <alignment horizontal="left"/>
    </xf>
    <xf numFmtId="0" fontId="38" fillId="17" borderId="87" xfId="0" applyFont="1" applyFill="1" applyBorder="1" applyAlignment="1">
      <alignment horizontal="center" vertical="center"/>
    </xf>
    <xf numFmtId="0" fontId="38" fillId="17" borderId="90" xfId="0" applyFont="1" applyFill="1" applyBorder="1" applyAlignment="1">
      <alignment horizontal="center" vertical="center"/>
    </xf>
    <xf numFmtId="0" fontId="38" fillId="17" borderId="88" xfId="0" applyFont="1" applyFill="1" applyBorder="1" applyAlignment="1">
      <alignment horizontal="center" vertical="center" wrapText="1"/>
    </xf>
    <xf numFmtId="0" fontId="38" fillId="17" borderId="91" xfId="0" applyFont="1" applyFill="1" applyBorder="1" applyAlignment="1">
      <alignment horizontal="center" vertical="center" wrapText="1"/>
    </xf>
    <xf numFmtId="0" fontId="11" fillId="19" borderId="108" xfId="4" applyFont="1" applyFill="1" applyBorder="1" applyAlignment="1">
      <alignment horizontal="left" vertical="center" wrapText="1"/>
    </xf>
    <xf numFmtId="0" fontId="11" fillId="19" borderId="109" xfId="4" applyFont="1" applyFill="1" applyBorder="1" applyAlignment="1">
      <alignment horizontal="left" vertical="center" wrapText="1"/>
    </xf>
    <xf numFmtId="0" fontId="11" fillId="19" borderId="110" xfId="4" applyFont="1" applyFill="1" applyBorder="1" applyAlignment="1">
      <alignment horizontal="left" vertical="center" wrapText="1"/>
    </xf>
    <xf numFmtId="0" fontId="15" fillId="0" borderId="90" xfId="4" applyFont="1" applyBorder="1" applyAlignment="1">
      <alignment horizontal="center" vertical="center" wrapText="1"/>
    </xf>
    <xf numFmtId="0" fontId="15" fillId="0" borderId="101" xfId="4" applyFont="1" applyBorder="1" applyAlignment="1">
      <alignment horizontal="center" vertical="center" wrapText="1"/>
    </xf>
    <xf numFmtId="0" fontId="15" fillId="0" borderId="102" xfId="4" applyFont="1" applyBorder="1" applyAlignment="1">
      <alignment horizontal="center" vertical="center" wrapText="1"/>
    </xf>
    <xf numFmtId="0" fontId="9" fillId="17" borderId="104" xfId="4" applyFont="1" applyFill="1" applyBorder="1" applyAlignment="1">
      <alignment horizontal="center" vertical="center"/>
    </xf>
    <xf numFmtId="0" fontId="9" fillId="17" borderId="105" xfId="4" applyFont="1" applyFill="1" applyBorder="1" applyAlignment="1">
      <alignment horizontal="center" vertical="center"/>
    </xf>
    <xf numFmtId="165" fontId="9" fillId="17" borderId="89" xfId="4" applyNumberFormat="1" applyFont="1" applyFill="1" applyBorder="1" applyAlignment="1">
      <alignment horizontal="center" vertical="center" wrapText="1"/>
    </xf>
    <xf numFmtId="165" fontId="9" fillId="17" borderId="92" xfId="4" applyNumberFormat="1" applyFont="1" applyFill="1" applyBorder="1" applyAlignment="1">
      <alignment horizontal="center" vertical="center" wrapText="1"/>
    </xf>
    <xf numFmtId="0" fontId="8" fillId="0" borderId="90" xfId="4" applyFont="1" applyBorder="1" applyAlignment="1">
      <alignment horizontal="center" vertical="center" wrapText="1"/>
    </xf>
    <xf numFmtId="0" fontId="9" fillId="17" borderId="87" xfId="4" applyNumberFormat="1" applyFont="1" applyFill="1" applyBorder="1" applyAlignment="1">
      <alignment horizontal="center" vertical="center"/>
    </xf>
    <xf numFmtId="0" fontId="9" fillId="17" borderId="90" xfId="4" applyNumberFormat="1" applyFont="1" applyFill="1" applyBorder="1" applyAlignment="1">
      <alignment horizontal="center" vertical="center"/>
    </xf>
    <xf numFmtId="0" fontId="9" fillId="17" borderId="88" xfId="4" applyNumberFormat="1" applyFont="1" applyFill="1" applyBorder="1" applyAlignment="1">
      <alignment horizontal="left" vertical="center"/>
    </xf>
    <xf numFmtId="0" fontId="9" fillId="17" borderId="91" xfId="4" applyNumberFormat="1" applyFont="1" applyFill="1" applyBorder="1" applyAlignment="1">
      <alignment horizontal="left" vertical="center"/>
    </xf>
    <xf numFmtId="0" fontId="9" fillId="17" borderId="88" xfId="4" applyNumberFormat="1" applyFont="1" applyFill="1" applyBorder="1" applyAlignment="1">
      <alignment horizontal="center"/>
    </xf>
    <xf numFmtId="0" fontId="9" fillId="17" borderId="88" xfId="4" applyNumberFormat="1" applyFont="1" applyFill="1" applyBorder="1" applyAlignment="1">
      <alignment horizontal="center" vertical="center" wrapText="1"/>
    </xf>
    <xf numFmtId="0" fontId="9" fillId="17" borderId="91" xfId="4" applyNumberFormat="1" applyFont="1" applyFill="1" applyBorder="1" applyAlignment="1">
      <alignment horizontal="center" vertical="center" wrapText="1"/>
    </xf>
    <xf numFmtId="0" fontId="9" fillId="17" borderId="98" xfId="4" applyNumberFormat="1" applyFont="1" applyFill="1" applyBorder="1" applyAlignment="1">
      <alignment horizontal="center"/>
    </xf>
    <xf numFmtId="0" fontId="9" fillId="17" borderId="99" xfId="4" applyNumberFormat="1" applyFont="1" applyFill="1" applyBorder="1" applyAlignment="1">
      <alignment horizontal="center"/>
    </xf>
    <xf numFmtId="0" fontId="24" fillId="0" borderId="96" xfId="0" applyFont="1" applyBorder="1" applyAlignment="1">
      <alignment horizontal="left"/>
    </xf>
    <xf numFmtId="0" fontId="40" fillId="0" borderId="90" xfId="4" applyFont="1" applyBorder="1" applyAlignment="1">
      <alignment horizontal="center" vertical="center" wrapText="1"/>
    </xf>
    <xf numFmtId="0" fontId="40" fillId="0" borderId="90" xfId="4" applyFont="1" applyBorder="1" applyAlignment="1">
      <alignment horizontal="center"/>
    </xf>
    <xf numFmtId="0" fontId="0" fillId="0" borderId="112" xfId="0" applyBorder="1" applyAlignment="1">
      <alignment horizontal="center" vertical="center" wrapText="1"/>
    </xf>
    <xf numFmtId="0" fontId="27" fillId="0" borderId="113" xfId="4" applyFont="1" applyBorder="1" applyAlignment="1">
      <alignment horizontal="left" vertical="center" wrapText="1"/>
    </xf>
    <xf numFmtId="0" fontId="27" fillId="0" borderId="103" xfId="4" applyFont="1" applyBorder="1" applyAlignment="1">
      <alignment horizontal="left" vertical="center" wrapText="1"/>
    </xf>
    <xf numFmtId="0" fontId="9" fillId="20" borderId="93" xfId="4" applyFont="1" applyFill="1" applyBorder="1" applyAlignment="1"/>
    <xf numFmtId="0" fontId="9" fillId="20" borderId="94" xfId="4" applyFont="1" applyFill="1" applyBorder="1" applyAlignment="1"/>
    <xf numFmtId="0" fontId="14" fillId="0" borderId="113" xfId="4" applyFont="1" applyBorder="1" applyAlignment="1">
      <alignment horizontal="left" vertical="center" wrapText="1"/>
    </xf>
    <xf numFmtId="0" fontId="14" fillId="0" borderId="103" xfId="4" applyFont="1" applyBorder="1" applyAlignment="1">
      <alignment horizontal="left" vertical="center" wrapText="1"/>
    </xf>
    <xf numFmtId="0" fontId="27" fillId="0" borderId="90" xfId="4" applyFont="1" applyBorder="1" applyAlignment="1">
      <alignment horizontal="left" vertical="center" wrapText="1"/>
    </xf>
    <xf numFmtId="0" fontId="27" fillId="0" borderId="91" xfId="4" applyFont="1" applyBorder="1" applyAlignment="1">
      <alignment horizontal="left"/>
    </xf>
    <xf numFmtId="0" fontId="27" fillId="0" borderId="91" xfId="4" applyFont="1" applyBorder="1" applyAlignment="1">
      <alignment horizontal="left" vertical="center" wrapText="1"/>
    </xf>
    <xf numFmtId="0" fontId="9" fillId="20" borderId="90" xfId="4" applyFont="1" applyFill="1" applyBorder="1" applyAlignment="1">
      <alignment horizontal="center" vertical="center"/>
    </xf>
    <xf numFmtId="0" fontId="9" fillId="20" borderId="91" xfId="4" applyFont="1" applyFill="1" applyBorder="1" applyAlignment="1">
      <alignment horizontal="center" vertical="center"/>
    </xf>
    <xf numFmtId="165" fontId="9" fillId="20" borderId="100" xfId="4" applyNumberFormat="1" applyFont="1" applyFill="1" applyBorder="1" applyAlignment="1">
      <alignment horizontal="center"/>
    </xf>
    <xf numFmtId="165" fontId="9" fillId="20" borderId="111" xfId="4" applyNumberFormat="1" applyFont="1" applyFill="1" applyBorder="1" applyAlignment="1">
      <alignment horizontal="center"/>
    </xf>
    <xf numFmtId="165" fontId="9" fillId="20" borderId="103" xfId="4" applyNumberFormat="1" applyFont="1" applyFill="1" applyBorder="1" applyAlignment="1">
      <alignment horizontal="center"/>
    </xf>
    <xf numFmtId="0" fontId="9" fillId="20" borderId="100" xfId="4" applyFont="1" applyFill="1" applyBorder="1" applyAlignment="1">
      <alignment horizontal="center"/>
    </xf>
    <xf numFmtId="0" fontId="9" fillId="20" borderId="111" xfId="4" applyFont="1" applyFill="1" applyBorder="1" applyAlignment="1">
      <alignment horizontal="center"/>
    </xf>
    <xf numFmtId="0" fontId="9" fillId="20" borderId="103" xfId="4" applyFont="1" applyFill="1" applyBorder="1" applyAlignment="1">
      <alignment horizontal="center"/>
    </xf>
    <xf numFmtId="0" fontId="9" fillId="20" borderId="91" xfId="4" applyFont="1" applyFill="1" applyBorder="1" applyAlignment="1">
      <alignment horizontal="center"/>
    </xf>
    <xf numFmtId="0" fontId="9" fillId="20" borderId="92" xfId="4" applyFont="1" applyFill="1" applyBorder="1" applyAlignment="1">
      <alignment horizontal="center"/>
    </xf>
    <xf numFmtId="0" fontId="15" fillId="13" borderId="58" xfId="4" applyFont="1" applyFill="1" applyBorder="1" applyAlignment="1">
      <alignment horizontal="center"/>
    </xf>
    <xf numFmtId="0" fontId="15" fillId="13" borderId="59" xfId="4" applyFont="1" applyFill="1" applyBorder="1" applyAlignment="1">
      <alignment horizontal="center"/>
    </xf>
    <xf numFmtId="0" fontId="14" fillId="0" borderId="58" xfId="4" applyFont="1" applyFill="1" applyBorder="1" applyAlignment="1">
      <alignment horizontal="center" vertical="center"/>
    </xf>
    <xf numFmtId="0" fontId="14" fillId="0" borderId="59" xfId="4" applyFont="1" applyFill="1" applyBorder="1" applyAlignment="1">
      <alignment horizontal="center" vertical="center"/>
    </xf>
    <xf numFmtId="0" fontId="15" fillId="13" borderId="58" xfId="5" applyFont="1" applyFill="1" applyBorder="1" applyAlignment="1">
      <alignment horizontal="center"/>
    </xf>
    <xf numFmtId="0" fontId="15" fillId="13" borderId="59" xfId="5" applyFont="1" applyFill="1" applyBorder="1" applyAlignment="1">
      <alignment horizontal="center"/>
    </xf>
    <xf numFmtId="0" fontId="9" fillId="10" borderId="61" xfId="5" applyFont="1" applyFill="1" applyBorder="1" applyAlignment="1">
      <alignment horizontal="center"/>
    </xf>
    <xf numFmtId="0" fontId="9" fillId="10" borderId="62" xfId="5" applyFont="1" applyFill="1" applyBorder="1" applyAlignment="1">
      <alignment horizontal="center"/>
    </xf>
    <xf numFmtId="0" fontId="45" fillId="12" borderId="64" xfId="4" applyFont="1" applyFill="1" applyBorder="1" applyAlignment="1">
      <alignment horizontal="left"/>
    </xf>
    <xf numFmtId="0" fontId="15" fillId="21" borderId="59" xfId="4" applyFont="1" applyFill="1" applyBorder="1" applyAlignment="1">
      <alignment horizontal="left"/>
    </xf>
    <xf numFmtId="0" fontId="15" fillId="12" borderId="58" xfId="4" applyFont="1" applyFill="1" applyBorder="1" applyAlignment="1">
      <alignment horizontal="center" vertical="center"/>
    </xf>
    <xf numFmtId="0" fontId="14" fillId="12" borderId="59" xfId="4" applyFont="1" applyFill="1" applyBorder="1" applyAlignment="1">
      <alignment horizontal="center" vertical="center"/>
    </xf>
    <xf numFmtId="0" fontId="14" fillId="10" borderId="65" xfId="5" applyFont="1" applyFill="1" applyBorder="1" applyAlignment="1">
      <alignment horizontal="center"/>
    </xf>
    <xf numFmtId="0" fontId="14" fillId="10" borderId="122" xfId="5" applyFont="1" applyFill="1" applyBorder="1" applyAlignment="1">
      <alignment horizontal="center"/>
    </xf>
    <xf numFmtId="0" fontId="24" fillId="12" borderId="64" xfId="4" applyFont="1" applyFill="1" applyBorder="1" applyAlignment="1">
      <alignment horizontal="left"/>
    </xf>
    <xf numFmtId="0" fontId="15" fillId="10" borderId="55" xfId="4" applyFont="1" applyFill="1" applyBorder="1" applyAlignment="1">
      <alignment horizontal="center" vertical="center"/>
    </xf>
    <xf numFmtId="0" fontId="15" fillId="10" borderId="58" xfId="4" applyFont="1" applyFill="1" applyBorder="1" applyAlignment="1">
      <alignment horizontal="center" vertical="center"/>
    </xf>
    <xf numFmtId="0" fontId="15" fillId="10" borderId="56" xfId="4" applyFont="1" applyFill="1" applyBorder="1" applyAlignment="1">
      <alignment horizontal="center" vertical="center"/>
    </xf>
    <xf numFmtId="0" fontId="15" fillId="10" borderId="59" xfId="4" applyFont="1" applyFill="1" applyBorder="1" applyAlignment="1">
      <alignment horizontal="center" vertical="center"/>
    </xf>
    <xf numFmtId="0" fontId="15" fillId="10" borderId="56" xfId="4" quotePrefix="1" applyFont="1" applyFill="1" applyBorder="1" applyAlignment="1">
      <alignment horizontal="center" vertical="center"/>
    </xf>
    <xf numFmtId="0" fontId="15" fillId="10" borderId="59" xfId="4" quotePrefix="1" applyFont="1" applyFill="1" applyBorder="1" applyAlignment="1">
      <alignment horizontal="center" vertical="center"/>
    </xf>
    <xf numFmtId="0" fontId="15" fillId="10" borderId="115" xfId="4" quotePrefix="1" applyFont="1" applyFill="1" applyBorder="1" applyAlignment="1">
      <alignment horizontal="center" vertical="center" wrapText="1"/>
    </xf>
    <xf numFmtId="0" fontId="15" fillId="10" borderId="117" xfId="4" quotePrefix="1" applyFont="1" applyFill="1" applyBorder="1" applyAlignment="1">
      <alignment horizontal="center" vertical="center" wrapText="1"/>
    </xf>
    <xf numFmtId="0" fontId="15" fillId="10" borderId="115" xfId="4" applyFont="1" applyFill="1" applyBorder="1" applyAlignment="1">
      <alignment horizontal="center" vertical="center" wrapText="1"/>
    </xf>
    <xf numFmtId="0" fontId="15" fillId="10" borderId="117" xfId="4" applyFont="1" applyFill="1" applyBorder="1" applyAlignment="1">
      <alignment horizontal="center" vertical="center" wrapText="1"/>
    </xf>
    <xf numFmtId="0" fontId="14" fillId="0" borderId="123" xfId="4" applyFont="1" applyFill="1" applyBorder="1" applyAlignment="1">
      <alignment horizontal="center" vertical="center"/>
    </xf>
    <xf numFmtId="0" fontId="14" fillId="0" borderId="124" xfId="4" applyFont="1" applyFill="1" applyBorder="1" applyAlignment="1">
      <alignment horizontal="center" vertical="center"/>
    </xf>
    <xf numFmtId="0" fontId="14" fillId="0" borderId="125" xfId="4" applyFont="1" applyFill="1" applyBorder="1" applyAlignment="1">
      <alignment horizontal="center" vertical="center"/>
    </xf>
    <xf numFmtId="0" fontId="14" fillId="0" borderId="126" xfId="4" applyFont="1" applyFill="1" applyBorder="1" applyAlignment="1">
      <alignment horizontal="center" vertical="center"/>
    </xf>
    <xf numFmtId="0" fontId="15" fillId="13" borderId="65" xfId="4" applyFont="1" applyFill="1" applyBorder="1" applyAlignment="1">
      <alignment horizontal="center"/>
    </xf>
    <xf numFmtId="0" fontId="15" fillId="13" borderId="122" xfId="4" applyFont="1" applyFill="1" applyBorder="1" applyAlignment="1">
      <alignment horizontal="center"/>
    </xf>
    <xf numFmtId="0" fontId="15" fillId="13" borderId="66" xfId="4" applyFont="1" applyFill="1" applyBorder="1" applyAlignment="1">
      <alignment horizontal="center"/>
    </xf>
    <xf numFmtId="0" fontId="15" fillId="13" borderId="65" xfId="5" applyFont="1" applyFill="1" applyBorder="1" applyAlignment="1">
      <alignment horizontal="center"/>
    </xf>
    <xf numFmtId="0" fontId="15" fillId="13" borderId="122" xfId="5" applyFont="1" applyFill="1" applyBorder="1" applyAlignment="1">
      <alignment horizontal="center"/>
    </xf>
    <xf numFmtId="0" fontId="15" fillId="13" borderId="66" xfId="5" applyFont="1" applyFill="1" applyBorder="1" applyAlignment="1">
      <alignment horizontal="center"/>
    </xf>
    <xf numFmtId="0" fontId="15" fillId="10" borderId="67" xfId="5" applyFont="1" applyFill="1" applyBorder="1" applyAlignment="1">
      <alignment horizontal="center"/>
    </xf>
    <xf numFmtId="0" fontId="15" fillId="10" borderId="127" xfId="5" applyFont="1" applyFill="1" applyBorder="1" applyAlignment="1">
      <alignment horizontal="center"/>
    </xf>
    <xf numFmtId="0" fontId="15" fillId="10" borderId="68" xfId="5" applyFont="1" applyFill="1" applyBorder="1" applyAlignment="1">
      <alignment horizontal="center"/>
    </xf>
    <xf numFmtId="0" fontId="15" fillId="12" borderId="118" xfId="4" applyFont="1" applyFill="1" applyBorder="1" applyAlignment="1">
      <alignment horizontal="center" vertical="center"/>
    </xf>
    <xf numFmtId="0" fontId="15" fillId="12" borderId="120" xfId="4" applyFont="1" applyFill="1" applyBorder="1" applyAlignment="1">
      <alignment horizontal="center" vertical="center"/>
    </xf>
    <xf numFmtId="0" fontId="15" fillId="12" borderId="116" xfId="4" applyFont="1" applyFill="1" applyBorder="1" applyAlignment="1">
      <alignment horizontal="center" vertical="center"/>
    </xf>
    <xf numFmtId="0" fontId="14" fillId="12" borderId="119" xfId="4" applyFont="1" applyFill="1" applyBorder="1" applyAlignment="1">
      <alignment horizontal="center" vertical="center"/>
    </xf>
    <xf numFmtId="0" fontId="14" fillId="12" borderId="117" xfId="4" applyFont="1" applyFill="1" applyBorder="1" applyAlignment="1">
      <alignment horizontal="center" vertical="center"/>
    </xf>
    <xf numFmtId="0" fontId="15" fillId="21" borderId="121" xfId="4" applyFont="1" applyFill="1" applyBorder="1" applyAlignment="1">
      <alignment horizontal="left"/>
    </xf>
    <xf numFmtId="0" fontId="15" fillId="21" borderId="66" xfId="4" applyFont="1" applyFill="1" applyBorder="1" applyAlignment="1">
      <alignment horizontal="left"/>
    </xf>
    <xf numFmtId="0" fontId="9" fillId="10" borderId="115" xfId="4" quotePrefix="1" applyFont="1" applyFill="1" applyBorder="1" applyAlignment="1">
      <alignment horizontal="center" vertical="center" wrapText="1"/>
    </xf>
    <xf numFmtId="0" fontId="9" fillId="10" borderId="117" xfId="4" quotePrefix="1" applyFont="1" applyFill="1" applyBorder="1" applyAlignment="1">
      <alignment horizontal="center" vertical="center" wrapText="1"/>
    </xf>
    <xf numFmtId="0" fontId="9" fillId="10" borderId="115" xfId="4" applyFont="1" applyFill="1" applyBorder="1" applyAlignment="1">
      <alignment horizontal="center" vertical="center" wrapText="1"/>
    </xf>
    <xf numFmtId="0" fontId="9" fillId="10" borderId="117" xfId="4" applyFont="1" applyFill="1" applyBorder="1" applyAlignment="1">
      <alignment horizontal="center" vertical="center" wrapText="1"/>
    </xf>
    <xf numFmtId="0" fontId="9" fillId="10" borderId="114" xfId="4" applyFont="1" applyFill="1" applyBorder="1" applyAlignment="1">
      <alignment horizontal="center" vertical="center" wrapText="1"/>
    </xf>
    <xf numFmtId="0" fontId="9" fillId="10" borderId="116" xfId="4" applyFont="1" applyFill="1" applyBorder="1" applyAlignment="1">
      <alignment horizontal="center" vertical="center" wrapText="1"/>
    </xf>
    <xf numFmtId="0" fontId="14" fillId="0" borderId="131" xfId="4" applyFont="1" applyBorder="1" applyAlignment="1">
      <alignment horizontal="center" vertical="center"/>
    </xf>
    <xf numFmtId="0" fontId="38" fillId="23" borderId="134" xfId="4" applyFont="1" applyFill="1" applyBorder="1" applyAlignment="1">
      <alignment horizontal="center" vertical="center"/>
    </xf>
    <xf numFmtId="0" fontId="38" fillId="23" borderId="135" xfId="4" applyFont="1" applyFill="1" applyBorder="1" applyAlignment="1">
      <alignment horizontal="center" vertical="center"/>
    </xf>
    <xf numFmtId="0" fontId="24" fillId="12" borderId="137" xfId="4" applyFont="1" applyFill="1" applyBorder="1" applyAlignment="1">
      <alignment vertical="center"/>
    </xf>
    <xf numFmtId="0" fontId="24" fillId="12" borderId="0" xfId="9" applyFont="1" applyFill="1" applyBorder="1" applyAlignment="1">
      <alignment horizontal="left" vertical="center" wrapText="1"/>
    </xf>
    <xf numFmtId="0" fontId="15" fillId="25" borderId="131" xfId="4" applyFont="1" applyFill="1" applyBorder="1" applyAlignment="1">
      <alignment horizontal="center" vertical="center"/>
    </xf>
    <xf numFmtId="0" fontId="15" fillId="25" borderId="132" xfId="4" applyFont="1" applyFill="1" applyBorder="1" applyAlignment="1">
      <alignment horizontal="center" vertical="center"/>
    </xf>
    <xf numFmtId="0" fontId="38" fillId="23" borderId="132" xfId="4" applyNumberFormat="1" applyFont="1" applyFill="1" applyBorder="1" applyAlignment="1">
      <alignment horizontal="center" vertical="center"/>
    </xf>
    <xf numFmtId="0" fontId="38" fillId="23" borderId="128" xfId="4" applyFont="1" applyFill="1" applyBorder="1" applyAlignment="1">
      <alignment horizontal="center" vertical="center"/>
    </xf>
    <xf numFmtId="0" fontId="38" fillId="23" borderId="131" xfId="4" applyFont="1" applyFill="1" applyBorder="1" applyAlignment="1">
      <alignment horizontal="center" vertical="center"/>
    </xf>
    <xf numFmtId="0" fontId="38" fillId="23" borderId="129" xfId="4" applyFont="1" applyFill="1" applyBorder="1" applyAlignment="1">
      <alignment horizontal="center" vertical="center"/>
    </xf>
    <xf numFmtId="0" fontId="38" fillId="23" borderId="132" xfId="4" applyFont="1" applyFill="1" applyBorder="1" applyAlignment="1">
      <alignment horizontal="center" vertical="center"/>
    </xf>
    <xf numFmtId="0" fontId="38" fillId="23" borderId="129" xfId="4" applyNumberFormat="1" applyFont="1" applyFill="1" applyBorder="1" applyAlignment="1">
      <alignment horizontal="center" vertical="center"/>
    </xf>
    <xf numFmtId="165" fontId="38" fillId="23" borderId="129" xfId="4" applyNumberFormat="1" applyFont="1" applyFill="1" applyBorder="1" applyAlignment="1">
      <alignment horizontal="center" vertical="center" wrapText="1"/>
    </xf>
    <xf numFmtId="165" fontId="38" fillId="23" borderId="132" xfId="4" applyNumberFormat="1" applyFont="1" applyFill="1" applyBorder="1" applyAlignment="1">
      <alignment horizontal="center" vertical="center" wrapText="1"/>
    </xf>
    <xf numFmtId="165" fontId="9" fillId="23" borderId="130" xfId="4" applyNumberFormat="1" applyFont="1" applyFill="1" applyBorder="1" applyAlignment="1">
      <alignment horizontal="center" vertical="center" wrapText="1"/>
    </xf>
    <xf numFmtId="165" fontId="9" fillId="23" borderId="133" xfId="4" applyNumberFormat="1" applyFont="1" applyFill="1" applyBorder="1" applyAlignment="1">
      <alignment horizontal="center" vertical="center" wrapText="1"/>
    </xf>
    <xf numFmtId="0" fontId="7" fillId="0" borderId="131" xfId="4" applyFont="1" applyBorder="1" applyAlignment="1">
      <alignment horizontal="center" vertical="center"/>
    </xf>
    <xf numFmtId="0" fontId="38" fillId="23" borderId="129" xfId="4" applyFont="1" applyFill="1" applyBorder="1" applyAlignment="1">
      <alignment vertical="center"/>
    </xf>
    <xf numFmtId="0" fontId="38" fillId="23" borderId="132" xfId="4" applyFont="1" applyFill="1" applyBorder="1" applyAlignment="1">
      <alignment vertical="center"/>
    </xf>
    <xf numFmtId="0" fontId="7" fillId="0" borderId="141" xfId="4" applyFont="1" applyBorder="1" applyAlignment="1">
      <alignment horizontal="center" vertical="center"/>
    </xf>
    <xf numFmtId="0" fontId="38" fillId="23" borderId="144" xfId="4" applyFont="1" applyFill="1" applyBorder="1" applyAlignment="1">
      <alignment horizontal="center" vertical="center"/>
    </xf>
    <xf numFmtId="0" fontId="38" fillId="23" borderId="145" xfId="4" applyFont="1" applyFill="1" applyBorder="1" applyAlignment="1">
      <alignment horizontal="center" vertical="center"/>
    </xf>
    <xf numFmtId="0" fontId="24" fillId="0" borderId="147" xfId="4" applyFont="1" applyBorder="1" applyAlignment="1">
      <alignment horizontal="left" vertical="center"/>
    </xf>
    <xf numFmtId="0" fontId="66" fillId="0" borderId="0" xfId="9" applyFont="1" applyBorder="1" applyAlignment="1">
      <alignment horizontal="left" vertical="center" wrapText="1"/>
    </xf>
    <xf numFmtId="3" fontId="9" fillId="23" borderId="142" xfId="4" applyNumberFormat="1" applyFont="1" applyFill="1" applyBorder="1" applyAlignment="1">
      <alignment horizontal="center" vertical="center"/>
    </xf>
    <xf numFmtId="0" fontId="38" fillId="23" borderId="138" xfId="4" applyFont="1" applyFill="1" applyBorder="1" applyAlignment="1">
      <alignment horizontal="center" vertical="center"/>
    </xf>
    <xf numFmtId="0" fontId="38" fillId="23" borderId="141" xfId="4" applyFont="1" applyFill="1" applyBorder="1" applyAlignment="1">
      <alignment horizontal="center" vertical="center"/>
    </xf>
    <xf numFmtId="0" fontId="38" fillId="23" borderId="139" xfId="4" applyFont="1" applyFill="1" applyBorder="1" applyAlignment="1">
      <alignment horizontal="center" vertical="center"/>
    </xf>
    <xf numFmtId="0" fontId="38" fillId="23" borderId="142" xfId="4" applyFont="1" applyFill="1" applyBorder="1" applyAlignment="1">
      <alignment horizontal="center" vertical="center"/>
    </xf>
    <xf numFmtId="0" fontId="38" fillId="23" borderId="139" xfId="4" applyNumberFormat="1" applyFont="1" applyFill="1" applyBorder="1" applyAlignment="1">
      <alignment horizontal="center" vertical="center"/>
    </xf>
    <xf numFmtId="165" fontId="38" fillId="23" borderId="139" xfId="4" applyNumberFormat="1" applyFont="1" applyFill="1" applyBorder="1" applyAlignment="1">
      <alignment horizontal="center" vertical="center" wrapText="1"/>
    </xf>
    <xf numFmtId="165" fontId="38" fillId="23" borderId="142" xfId="4" applyNumberFormat="1" applyFont="1" applyFill="1" applyBorder="1" applyAlignment="1">
      <alignment horizontal="center" vertical="center" wrapText="1"/>
    </xf>
    <xf numFmtId="165" fontId="38" fillId="23" borderId="140" xfId="4" applyNumberFormat="1" applyFont="1" applyFill="1" applyBorder="1" applyAlignment="1">
      <alignment horizontal="center" vertical="center" wrapText="1"/>
    </xf>
    <xf numFmtId="165" fontId="38" fillId="23" borderId="143" xfId="4" applyNumberFormat="1" applyFont="1" applyFill="1" applyBorder="1" applyAlignment="1">
      <alignment horizontal="center" vertical="center" wrapText="1"/>
    </xf>
    <xf numFmtId="3" fontId="38" fillId="23" borderId="142" xfId="4" applyNumberFormat="1" applyFont="1" applyFill="1" applyBorder="1" applyAlignment="1">
      <alignment horizontal="center" vertical="center"/>
    </xf>
    <xf numFmtId="0" fontId="48" fillId="0" borderId="0" xfId="9" applyFont="1" applyBorder="1" applyAlignment="1">
      <alignment horizontal="left" vertical="center" wrapText="1"/>
    </xf>
    <xf numFmtId="0" fontId="7" fillId="0" borderId="148" xfId="4" applyFont="1" applyBorder="1" applyAlignment="1">
      <alignment horizontal="center" vertical="center"/>
    </xf>
    <xf numFmtId="0" fontId="7" fillId="0" borderId="149" xfId="4" applyFont="1" applyBorder="1" applyAlignment="1">
      <alignment horizontal="center" vertical="center"/>
    </xf>
    <xf numFmtId="0" fontId="9" fillId="23" borderId="139" xfId="4" applyNumberFormat="1" applyFont="1" applyFill="1" applyBorder="1" applyAlignment="1">
      <alignment horizontal="center" vertical="center"/>
    </xf>
    <xf numFmtId="165" fontId="9" fillId="23" borderId="139" xfId="4" applyNumberFormat="1" applyFont="1" applyFill="1" applyBorder="1" applyAlignment="1">
      <alignment horizontal="center" vertical="center" wrapText="1"/>
    </xf>
    <xf numFmtId="165" fontId="9" fillId="23" borderId="142" xfId="4" applyNumberFormat="1" applyFont="1" applyFill="1" applyBorder="1" applyAlignment="1">
      <alignment horizontal="center" vertical="center" wrapText="1"/>
    </xf>
    <xf numFmtId="0" fontId="11" fillId="0" borderId="0" xfId="5" applyFont="1" applyBorder="1" applyAlignment="1">
      <alignment vertical="center"/>
    </xf>
    <xf numFmtId="0" fontId="6" fillId="26" borderId="150" xfId="5" applyFont="1" applyFill="1" applyBorder="1" applyAlignment="1">
      <alignment horizontal="center" vertical="center"/>
    </xf>
    <xf numFmtId="0" fontId="6" fillId="26" borderId="153" xfId="5" applyFont="1" applyFill="1" applyBorder="1" applyAlignment="1">
      <alignment horizontal="center" vertical="center"/>
    </xf>
    <xf numFmtId="0" fontId="6" fillId="26" borderId="151" xfId="5" applyFont="1" applyFill="1" applyBorder="1" applyAlignment="1">
      <alignment horizontal="center" vertical="center" wrapText="1"/>
    </xf>
    <xf numFmtId="0" fontId="6" fillId="26" borderId="154" xfId="5" applyFont="1" applyFill="1" applyBorder="1" applyAlignment="1">
      <alignment horizontal="center" vertical="center" wrapText="1"/>
    </xf>
    <xf numFmtId="0" fontId="6" fillId="26" borderId="152" xfId="5" applyFont="1" applyFill="1" applyBorder="1" applyAlignment="1">
      <alignment horizontal="center" vertical="center" wrapText="1"/>
    </xf>
    <xf numFmtId="0" fontId="6" fillId="26" borderId="155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26" borderId="150" xfId="5" applyFont="1" applyFill="1" applyBorder="1" applyAlignment="1">
      <alignment horizontal="center" vertical="center" wrapText="1"/>
    </xf>
    <xf numFmtId="0" fontId="6" fillId="26" borderId="153" xfId="5" applyFont="1" applyFill="1" applyBorder="1" applyAlignment="1">
      <alignment horizontal="center" vertical="center" wrapText="1"/>
    </xf>
    <xf numFmtId="0" fontId="24" fillId="19" borderId="184" xfId="0" applyFont="1" applyFill="1" applyBorder="1" applyAlignment="1">
      <alignment horizontal="left" vertical="center"/>
    </xf>
    <xf numFmtId="0" fontId="9" fillId="26" borderId="159" xfId="0" applyFont="1" applyFill="1" applyBorder="1" applyAlignment="1">
      <alignment horizontal="center" vertical="center"/>
    </xf>
    <xf numFmtId="0" fontId="9" fillId="26" borderId="160" xfId="0" applyFont="1" applyFill="1" applyBorder="1" applyAlignment="1">
      <alignment horizontal="center" vertical="center"/>
    </xf>
    <xf numFmtId="0" fontId="9" fillId="26" borderId="161" xfId="0" applyFont="1" applyFill="1" applyBorder="1" applyAlignment="1">
      <alignment horizontal="center" vertical="center"/>
    </xf>
    <xf numFmtId="0" fontId="9" fillId="26" borderId="162" xfId="0" applyFont="1" applyFill="1" applyBorder="1" applyAlignment="1">
      <alignment horizontal="center" vertical="center"/>
    </xf>
    <xf numFmtId="0" fontId="9" fillId="26" borderId="76" xfId="0" applyFont="1" applyFill="1" applyBorder="1" applyAlignment="1">
      <alignment horizontal="center" vertical="center"/>
    </xf>
    <xf numFmtId="0" fontId="9" fillId="26" borderId="163" xfId="0" applyFont="1" applyFill="1" applyBorder="1" applyAlignment="1">
      <alignment horizontal="center" vertical="center"/>
    </xf>
    <xf numFmtId="0" fontId="9" fillId="26" borderId="76" xfId="0" applyFont="1" applyFill="1" applyBorder="1" applyAlignment="1">
      <alignment horizontal="center" vertical="center" wrapText="1"/>
    </xf>
    <xf numFmtId="0" fontId="9" fillId="26" borderId="163" xfId="0" applyFont="1" applyFill="1" applyBorder="1" applyAlignment="1">
      <alignment horizontal="center" vertical="center" wrapText="1"/>
    </xf>
    <xf numFmtId="0" fontId="14" fillId="12" borderId="162" xfId="0" applyFont="1" applyFill="1" applyBorder="1" applyAlignment="1">
      <alignment horizontal="center" vertical="center"/>
    </xf>
    <xf numFmtId="0" fontId="14" fillId="12" borderId="76" xfId="0" applyFont="1" applyFill="1" applyBorder="1" applyAlignment="1">
      <alignment horizontal="center" vertical="center"/>
    </xf>
    <xf numFmtId="0" fontId="9" fillId="26" borderId="164" xfId="0" applyFont="1" applyFill="1" applyBorder="1" applyAlignment="1">
      <alignment horizontal="center" vertical="center"/>
    </xf>
    <xf numFmtId="0" fontId="9" fillId="26" borderId="165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0" fontId="9" fillId="26" borderId="76" xfId="4" applyFont="1" applyFill="1" applyBorder="1" applyAlignment="1">
      <alignment horizontal="center" vertical="center"/>
    </xf>
    <xf numFmtId="0" fontId="9" fillId="26" borderId="76" xfId="0" applyFont="1" applyFill="1" applyBorder="1" applyAlignment="1">
      <alignment vertical="center"/>
    </xf>
    <xf numFmtId="0" fontId="40" fillId="27" borderId="179" xfId="0" applyFont="1" applyFill="1" applyBorder="1" applyAlignment="1">
      <alignment horizontal="left" vertical="center" wrapText="1"/>
    </xf>
    <xf numFmtId="0" fontId="40" fillId="27" borderId="180" xfId="0" applyFont="1" applyFill="1" applyBorder="1" applyAlignment="1">
      <alignment horizontal="left" vertical="center" wrapText="1"/>
    </xf>
    <xf numFmtId="0" fontId="9" fillId="26" borderId="181" xfId="0" applyFont="1" applyFill="1" applyBorder="1" applyAlignment="1">
      <alignment horizontal="center" vertical="center" wrapText="1"/>
    </xf>
    <xf numFmtId="0" fontId="9" fillId="26" borderId="182" xfId="0" applyFont="1" applyFill="1" applyBorder="1" applyAlignment="1">
      <alignment horizontal="center" vertical="center" wrapText="1"/>
    </xf>
    <xf numFmtId="0" fontId="9" fillId="26" borderId="183" xfId="0" applyFont="1" applyFill="1" applyBorder="1" applyAlignment="1">
      <alignment horizontal="center" vertical="center" wrapText="1"/>
    </xf>
    <xf numFmtId="0" fontId="24" fillId="0" borderId="167" xfId="4" applyFont="1" applyBorder="1" applyAlignment="1">
      <alignment horizontal="left" vertical="center" wrapText="1"/>
    </xf>
    <xf numFmtId="0" fontId="9" fillId="26" borderId="138" xfId="4" applyFont="1" applyFill="1" applyBorder="1" applyAlignment="1">
      <alignment horizontal="center" vertical="center"/>
    </xf>
    <xf numFmtId="0" fontId="9" fillId="26" borderId="139" xfId="4" applyFont="1" applyFill="1" applyBorder="1" applyAlignment="1">
      <alignment horizontal="center" vertical="center"/>
    </xf>
    <xf numFmtId="0" fontId="9" fillId="26" borderId="140" xfId="4" applyFont="1" applyFill="1" applyBorder="1" applyAlignment="1">
      <alignment horizontal="center" vertical="center"/>
    </xf>
    <xf numFmtId="0" fontId="71" fillId="0" borderId="0" xfId="4" applyFont="1" applyBorder="1" applyAlignment="1">
      <alignment horizontal="left" vertical="center" wrapText="1"/>
    </xf>
    <xf numFmtId="0" fontId="9" fillId="26" borderId="173" xfId="0" applyFont="1" applyFill="1" applyBorder="1" applyAlignment="1">
      <alignment horizontal="center" vertical="center" wrapText="1"/>
    </xf>
    <xf numFmtId="0" fontId="9" fillId="26" borderId="176" xfId="0" applyFont="1" applyFill="1" applyBorder="1" applyAlignment="1">
      <alignment horizontal="center" vertical="center" wrapText="1"/>
    </xf>
    <xf numFmtId="0" fontId="27" fillId="0" borderId="177" xfId="0" applyFont="1" applyBorder="1" applyAlignment="1">
      <alignment horizontal="center" vertical="center" wrapText="1"/>
    </xf>
    <xf numFmtId="0" fontId="27" fillId="0" borderId="178" xfId="0" applyFont="1" applyBorder="1" applyAlignment="1">
      <alignment horizontal="center" vertical="center" wrapText="1"/>
    </xf>
    <xf numFmtId="0" fontId="27" fillId="0" borderId="174" xfId="0" applyFont="1" applyBorder="1" applyAlignment="1">
      <alignment horizontal="center" vertical="center" wrapText="1"/>
    </xf>
    <xf numFmtId="0" fontId="27" fillId="0" borderId="179" xfId="0" applyFont="1" applyBorder="1" applyAlignment="1">
      <alignment horizontal="left" vertical="center" wrapText="1"/>
    </xf>
    <xf numFmtId="0" fontId="27" fillId="0" borderId="180" xfId="0" applyFont="1" applyBorder="1" applyAlignment="1">
      <alignment horizontal="left" vertical="center" wrapText="1"/>
    </xf>
    <xf numFmtId="0" fontId="27" fillId="0" borderId="162" xfId="0" applyFont="1" applyBorder="1" applyAlignment="1">
      <alignment horizontal="center" vertical="center" wrapText="1"/>
    </xf>
    <xf numFmtId="0" fontId="27" fillId="0" borderId="162" xfId="0" applyFont="1" applyBorder="1" applyAlignment="1">
      <alignment horizontal="center" vertical="center"/>
    </xf>
    <xf numFmtId="0" fontId="9" fillId="26" borderId="164" xfId="0" applyFont="1" applyFill="1" applyBorder="1" applyAlignment="1">
      <alignment horizontal="center" vertical="center" wrapText="1"/>
    </xf>
    <xf numFmtId="0" fontId="9" fillId="26" borderId="165" xfId="0" applyFont="1" applyFill="1" applyBorder="1" applyAlignment="1">
      <alignment horizontal="center" vertical="center" wrapText="1"/>
    </xf>
    <xf numFmtId="0" fontId="9" fillId="26" borderId="168" xfId="0" applyFont="1" applyFill="1" applyBorder="1" applyAlignment="1">
      <alignment horizontal="center" vertical="center"/>
    </xf>
    <xf numFmtId="0" fontId="9" fillId="26" borderId="174" xfId="0" applyFont="1" applyFill="1" applyBorder="1" applyAlignment="1">
      <alignment horizontal="center" vertical="center"/>
    </xf>
    <xf numFmtId="0" fontId="9" fillId="26" borderId="169" xfId="0" applyFont="1" applyFill="1" applyBorder="1" applyAlignment="1">
      <alignment horizontal="center" vertical="center"/>
    </xf>
    <xf numFmtId="0" fontId="9" fillId="26" borderId="175" xfId="0" applyFont="1" applyFill="1" applyBorder="1" applyAlignment="1">
      <alignment horizontal="center" vertical="center"/>
    </xf>
    <xf numFmtId="0" fontId="9" fillId="26" borderId="170" xfId="4" applyFont="1" applyFill="1" applyBorder="1" applyAlignment="1">
      <alignment horizontal="center" vertical="center"/>
    </xf>
    <xf numFmtId="0" fontId="9" fillId="26" borderId="171" xfId="4" applyFont="1" applyFill="1" applyBorder="1" applyAlignment="1">
      <alignment horizontal="center" vertical="center"/>
    </xf>
    <xf numFmtId="0" fontId="9" fillId="26" borderId="172" xfId="4" applyFont="1" applyFill="1" applyBorder="1" applyAlignment="1">
      <alignment horizontal="center" vertical="center"/>
    </xf>
    <xf numFmtId="165" fontId="9" fillId="26" borderId="169" xfId="0" applyNumberFormat="1" applyFont="1" applyFill="1" applyBorder="1" applyAlignment="1">
      <alignment horizontal="center" vertical="center" wrapText="1"/>
    </xf>
    <xf numFmtId="165" fontId="9" fillId="26" borderId="175" xfId="0" applyNumberFormat="1" applyFont="1" applyFill="1" applyBorder="1" applyAlignment="1">
      <alignment horizontal="center" vertical="center" wrapText="1"/>
    </xf>
    <xf numFmtId="0" fontId="9" fillId="26" borderId="160" xfId="0" applyFont="1" applyFill="1" applyBorder="1" applyAlignment="1">
      <alignment horizontal="center" vertical="center" wrapText="1"/>
    </xf>
    <xf numFmtId="165" fontId="9" fillId="26" borderId="160" xfId="4" applyNumberFormat="1" applyFont="1" applyFill="1" applyBorder="1" applyAlignment="1">
      <alignment horizontal="center" vertical="center" wrapText="1"/>
    </xf>
    <xf numFmtId="165" fontId="9" fillId="26" borderId="76" xfId="4" applyNumberFormat="1" applyFont="1" applyFill="1" applyBorder="1" applyAlignment="1">
      <alignment horizontal="center" vertical="center" wrapText="1"/>
    </xf>
    <xf numFmtId="165" fontId="9" fillId="26" borderId="161" xfId="4" applyNumberFormat="1" applyFont="1" applyFill="1" applyBorder="1" applyAlignment="1">
      <alignment horizontal="center" vertical="center" wrapText="1"/>
    </xf>
    <xf numFmtId="165" fontId="9" fillId="26" borderId="163" xfId="4" applyNumberFormat="1" applyFont="1" applyFill="1" applyBorder="1" applyAlignment="1">
      <alignment horizontal="center" vertical="center" wrapText="1"/>
    </xf>
    <xf numFmtId="0" fontId="24" fillId="12" borderId="167" xfId="0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center" wrapText="1"/>
    </xf>
    <xf numFmtId="0" fontId="27" fillId="0" borderId="162" xfId="0" applyFont="1" applyBorder="1" applyAlignment="1">
      <alignment horizontal="center"/>
    </xf>
    <xf numFmtId="0" fontId="40" fillId="27" borderId="179" xfId="0" applyFont="1" applyFill="1" applyBorder="1" applyAlignment="1">
      <alignment horizontal="center" vertical="center" wrapText="1"/>
    </xf>
    <xf numFmtId="0" fontId="40" fillId="27" borderId="18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43" fillId="0" borderId="185" xfId="0" applyFont="1" applyBorder="1" applyAlignment="1">
      <alignment horizontal="center"/>
    </xf>
    <xf numFmtId="0" fontId="45" fillId="0" borderId="167" xfId="4" applyFont="1" applyBorder="1" applyAlignment="1">
      <alignment horizontal="left" vertical="center" wrapText="1"/>
    </xf>
    <xf numFmtId="0" fontId="9" fillId="26" borderId="161" xfId="0" applyFont="1" applyFill="1" applyBorder="1" applyAlignment="1">
      <alignment horizontal="center" vertical="center" wrapText="1"/>
    </xf>
    <xf numFmtId="0" fontId="40" fillId="27" borderId="186" xfId="0" applyFont="1" applyFill="1" applyBorder="1" applyAlignment="1">
      <alignment horizontal="left" vertical="center" wrapText="1"/>
    </xf>
    <xf numFmtId="0" fontId="40" fillId="27" borderId="187" xfId="0" applyFont="1" applyFill="1" applyBorder="1" applyAlignment="1">
      <alignment horizontal="left" vertical="center" wrapText="1"/>
    </xf>
    <xf numFmtId="0" fontId="9" fillId="26" borderId="181" xfId="0" applyFont="1" applyFill="1" applyBorder="1" applyAlignment="1">
      <alignment horizontal="center" vertical="center"/>
    </xf>
    <xf numFmtId="0" fontId="9" fillId="26" borderId="182" xfId="0" applyFont="1" applyFill="1" applyBorder="1" applyAlignment="1">
      <alignment horizontal="center" vertical="center"/>
    </xf>
    <xf numFmtId="0" fontId="9" fillId="26" borderId="183" xfId="0" applyFont="1" applyFill="1" applyBorder="1" applyAlignment="1">
      <alignment horizontal="center" vertical="center"/>
    </xf>
    <xf numFmtId="0" fontId="40" fillId="27" borderId="162" xfId="0" applyFont="1" applyFill="1" applyBorder="1" applyAlignment="1">
      <alignment horizontal="center" vertical="center" wrapText="1"/>
    </xf>
    <xf numFmtId="0" fontId="40" fillId="27" borderId="76" xfId="0" applyFont="1" applyFill="1" applyBorder="1" applyAlignment="1">
      <alignment horizontal="left" vertical="center"/>
    </xf>
    <xf numFmtId="0" fontId="9" fillId="26" borderId="160" xfId="4" applyFont="1" applyFill="1" applyBorder="1" applyAlignment="1">
      <alignment horizontal="center" vertical="center"/>
    </xf>
    <xf numFmtId="165" fontId="9" fillId="26" borderId="160" xfId="0" applyNumberFormat="1" applyFont="1" applyFill="1" applyBorder="1" applyAlignment="1">
      <alignment horizontal="center" vertical="center" wrapText="1"/>
    </xf>
    <xf numFmtId="165" fontId="9" fillId="26" borderId="7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24" fillId="12" borderId="188" xfId="0" applyFont="1" applyFill="1" applyBorder="1" applyAlignment="1">
      <alignment horizontal="left" vertical="center" wrapText="1"/>
    </xf>
    <xf numFmtId="0" fontId="24" fillId="12" borderId="189" xfId="0" applyFont="1" applyFill="1" applyBorder="1" applyAlignment="1">
      <alignment horizontal="left" vertical="center" wrapText="1"/>
    </xf>
    <xf numFmtId="0" fontId="76" fillId="26" borderId="134" xfId="4" applyFont="1" applyFill="1" applyBorder="1" applyAlignment="1">
      <alignment horizontal="left" vertical="center"/>
    </xf>
    <xf numFmtId="0" fontId="76" fillId="26" borderId="135" xfId="4" applyFont="1" applyFill="1" applyBorder="1" applyAlignment="1">
      <alignment horizontal="left" vertical="center"/>
    </xf>
    <xf numFmtId="0" fontId="21" fillId="0" borderId="137" xfId="4" applyFont="1" applyBorder="1" applyAlignment="1">
      <alignment horizontal="left" vertical="center" wrapText="1"/>
    </xf>
    <xf numFmtId="0" fontId="38" fillId="26" borderId="132" xfId="4" applyFont="1" applyFill="1" applyBorder="1" applyAlignment="1">
      <alignment horizontal="center" vertical="center"/>
    </xf>
    <xf numFmtId="0" fontId="38" fillId="26" borderId="132" xfId="4" applyFont="1" applyFill="1" applyBorder="1" applyAlignment="1">
      <alignment horizontal="center" vertical="center" wrapText="1"/>
    </xf>
    <xf numFmtId="0" fontId="38" fillId="26" borderId="133" xfId="4" applyFont="1" applyFill="1" applyBorder="1" applyAlignment="1">
      <alignment horizontal="center" vertical="center"/>
    </xf>
    <xf numFmtId="0" fontId="7" fillId="0" borderId="132" xfId="4" applyFont="1" applyBorder="1" applyAlignment="1">
      <alignment horizontal="center" vertical="center"/>
    </xf>
    <xf numFmtId="0" fontId="8" fillId="27" borderId="132" xfId="4" applyFont="1" applyFill="1" applyBorder="1" applyAlignment="1">
      <alignment horizontal="center" vertical="center"/>
    </xf>
    <xf numFmtId="0" fontId="38" fillId="26" borderId="128" xfId="4" applyFont="1" applyFill="1" applyBorder="1" applyAlignment="1">
      <alignment horizontal="center" vertical="center"/>
    </xf>
    <xf numFmtId="0" fontId="38" fillId="26" borderId="129" xfId="4" applyFont="1" applyFill="1" applyBorder="1" applyAlignment="1">
      <alignment horizontal="center" vertical="center"/>
    </xf>
    <xf numFmtId="0" fontId="38" fillId="26" borderId="130" xfId="4" applyFont="1" applyFill="1" applyBorder="1" applyAlignment="1">
      <alignment horizontal="center" vertical="center"/>
    </xf>
    <xf numFmtId="0" fontId="38" fillId="26" borderId="131" xfId="4" applyFont="1" applyFill="1" applyBorder="1" applyAlignment="1">
      <alignment horizontal="center" vertical="center"/>
    </xf>
    <xf numFmtId="0" fontId="38" fillId="26" borderId="132" xfId="4" applyFont="1" applyFill="1" applyBorder="1" applyAlignment="1">
      <alignment vertical="center"/>
    </xf>
    <xf numFmtId="0" fontId="9" fillId="26" borderId="181" xfId="0" applyFont="1" applyFill="1" applyBorder="1" applyAlignment="1">
      <alignment horizontal="left" vertical="center" wrapText="1"/>
    </xf>
    <xf numFmtId="0" fontId="9" fillId="26" borderId="182" xfId="0" applyFont="1" applyFill="1" applyBorder="1" applyAlignment="1">
      <alignment horizontal="left" vertical="center" wrapText="1"/>
    </xf>
    <xf numFmtId="0" fontId="9" fillId="26" borderId="183" xfId="0" applyFont="1" applyFill="1" applyBorder="1" applyAlignment="1">
      <alignment horizontal="left" vertical="center" wrapText="1"/>
    </xf>
    <xf numFmtId="0" fontId="9" fillId="26" borderId="164" xfId="0" applyFont="1" applyFill="1" applyBorder="1" applyAlignment="1">
      <alignment horizontal="left" vertical="center" wrapText="1"/>
    </xf>
    <xf numFmtId="0" fontId="9" fillId="26" borderId="165" xfId="0" applyFont="1" applyFill="1" applyBorder="1" applyAlignment="1">
      <alignment horizontal="left" vertical="center" wrapText="1"/>
    </xf>
    <xf numFmtId="0" fontId="15" fillId="26" borderId="160" xfId="0" applyFont="1" applyFill="1" applyBorder="1" applyAlignment="1">
      <alignment horizontal="center" vertical="center"/>
    </xf>
    <xf numFmtId="0" fontId="15" fillId="26" borderId="76" xfId="0" applyFont="1" applyFill="1" applyBorder="1" applyAlignment="1">
      <alignment horizontal="center" vertical="center"/>
    </xf>
    <xf numFmtId="0" fontId="45" fillId="0" borderId="0" xfId="4" applyFont="1" applyBorder="1" applyAlignment="1">
      <alignment horizontal="left" vertical="center" wrapText="1"/>
    </xf>
    <xf numFmtId="0" fontId="15" fillId="27" borderId="179" xfId="0" applyFont="1" applyFill="1" applyBorder="1" applyAlignment="1">
      <alignment horizontal="left" vertical="center" wrapText="1"/>
    </xf>
    <xf numFmtId="0" fontId="15" fillId="27" borderId="180" xfId="0" applyFont="1" applyFill="1" applyBorder="1" applyAlignment="1">
      <alignment horizontal="left" vertical="center" wrapText="1"/>
    </xf>
    <xf numFmtId="0" fontId="24" fillId="0" borderId="147" xfId="4" applyFont="1" applyBorder="1" applyAlignment="1">
      <alignment horizontal="left" vertical="center" wrapText="1"/>
    </xf>
    <xf numFmtId="0" fontId="9" fillId="26" borderId="191" xfId="4" applyFont="1" applyFill="1" applyBorder="1" applyAlignment="1">
      <alignment horizontal="center" vertical="center"/>
    </xf>
    <xf numFmtId="0" fontId="9" fillId="26" borderId="192" xfId="4" applyFont="1" applyFill="1" applyBorder="1" applyAlignment="1">
      <alignment horizontal="center" vertical="center"/>
    </xf>
    <xf numFmtId="0" fontId="9" fillId="26" borderId="193" xfId="4" applyFont="1" applyFill="1" applyBorder="1" applyAlignment="1">
      <alignment horizontal="center" vertical="center"/>
    </xf>
    <xf numFmtId="0" fontId="24" fillId="12" borderId="188" xfId="0" applyFont="1" applyFill="1" applyBorder="1" applyAlignment="1">
      <alignment vertical="center" wrapText="1"/>
    </xf>
    <xf numFmtId="0" fontId="24" fillId="12" borderId="189" xfId="0" applyFont="1" applyFill="1" applyBorder="1" applyAlignment="1">
      <alignment vertical="center" wrapText="1"/>
    </xf>
    <xf numFmtId="0" fontId="61" fillId="12" borderId="188" xfId="0" applyFont="1" applyFill="1" applyBorder="1" applyAlignment="1">
      <alignment vertical="center" wrapText="1"/>
    </xf>
    <xf numFmtId="0" fontId="61" fillId="12" borderId="189" xfId="0" applyFont="1" applyFill="1" applyBorder="1" applyAlignment="1">
      <alignment vertical="center" wrapText="1"/>
    </xf>
    <xf numFmtId="0" fontId="9" fillId="26" borderId="194" xfId="0" applyFont="1" applyFill="1" applyBorder="1" applyAlignment="1">
      <alignment horizontal="center" vertical="center"/>
    </xf>
    <xf numFmtId="0" fontId="9" fillId="26" borderId="195" xfId="0" applyFont="1" applyFill="1" applyBorder="1" applyAlignment="1">
      <alignment horizontal="center" vertical="center"/>
    </xf>
    <xf numFmtId="0" fontId="9" fillId="26" borderId="196" xfId="0" applyFont="1" applyFill="1" applyBorder="1" applyAlignment="1">
      <alignment horizontal="center" vertical="center"/>
    </xf>
    <xf numFmtId="0" fontId="9" fillId="26" borderId="76" xfId="0" applyFont="1" applyFill="1" applyBorder="1" applyAlignment="1">
      <alignment horizontal="left" vertical="center"/>
    </xf>
    <xf numFmtId="0" fontId="14" fillId="0" borderId="162" xfId="0" applyFont="1" applyBorder="1" applyAlignment="1">
      <alignment horizontal="center" vertical="center" wrapText="1"/>
    </xf>
    <xf numFmtId="0" fontId="14" fillId="0" borderId="162" xfId="0" applyFont="1" applyBorder="1" applyAlignment="1">
      <alignment horizontal="center" vertical="center"/>
    </xf>
    <xf numFmtId="0" fontId="15" fillId="27" borderId="162" xfId="0" applyFont="1" applyFill="1" applyBorder="1" applyAlignment="1">
      <alignment horizontal="center" vertical="center" wrapText="1"/>
    </xf>
    <xf numFmtId="0" fontId="15" fillId="27" borderId="76" xfId="0" applyFont="1" applyFill="1" applyBorder="1" applyAlignment="1">
      <alignment horizontal="left" vertical="center"/>
    </xf>
    <xf numFmtId="0" fontId="45" fillId="12" borderId="167" xfId="0" applyFont="1" applyFill="1" applyBorder="1" applyAlignment="1">
      <alignment horizontal="left" vertical="center" wrapText="1"/>
    </xf>
    <xf numFmtId="0" fontId="61" fillId="12" borderId="188" xfId="0" applyFont="1" applyFill="1" applyBorder="1" applyAlignment="1">
      <alignment horizontal="left" vertical="center" wrapText="1"/>
    </xf>
    <xf numFmtId="0" fontId="61" fillId="12" borderId="189" xfId="0" applyFont="1" applyFill="1" applyBorder="1" applyAlignment="1">
      <alignment horizontal="left" vertical="center" wrapText="1"/>
    </xf>
    <xf numFmtId="0" fontId="9" fillId="26" borderId="197" xfId="0" applyFont="1" applyFill="1" applyBorder="1" applyAlignment="1">
      <alignment horizontal="center" vertical="center"/>
    </xf>
    <xf numFmtId="0" fontId="9" fillId="26" borderId="198" xfId="0" applyFont="1" applyFill="1" applyBorder="1" applyAlignment="1">
      <alignment horizontal="center" vertical="center"/>
    </xf>
    <xf numFmtId="0" fontId="9" fillId="26" borderId="199" xfId="0" applyFont="1" applyFill="1" applyBorder="1" applyAlignment="1">
      <alignment horizontal="center" vertical="center"/>
    </xf>
    <xf numFmtId="0" fontId="9" fillId="26" borderId="200" xfId="0" applyFont="1" applyFill="1" applyBorder="1" applyAlignment="1">
      <alignment horizontal="center" vertical="center"/>
    </xf>
    <xf numFmtId="0" fontId="9" fillId="26" borderId="201" xfId="0" applyFont="1" applyFill="1" applyBorder="1" applyAlignment="1">
      <alignment horizontal="center" vertical="center"/>
    </xf>
    <xf numFmtId="0" fontId="9" fillId="26" borderId="202" xfId="0" applyFont="1" applyFill="1" applyBorder="1" applyAlignment="1">
      <alignment horizontal="center" vertical="center"/>
    </xf>
    <xf numFmtId="0" fontId="9" fillId="26" borderId="201" xfId="0" applyFont="1" applyFill="1" applyBorder="1" applyAlignment="1">
      <alignment horizontal="center" vertical="center" wrapText="1"/>
    </xf>
    <xf numFmtId="0" fontId="9" fillId="26" borderId="202" xfId="0" applyFont="1" applyFill="1" applyBorder="1" applyAlignment="1">
      <alignment horizontal="center" vertical="center" wrapText="1"/>
    </xf>
  </cellXfs>
  <cellStyles count="12">
    <cellStyle name="Millares" xfId="3" builtinId="3"/>
    <cellStyle name="Normal" xfId="0" builtinId="0"/>
    <cellStyle name="Normal 2" xfId="10"/>
    <cellStyle name="Normal 2 2" xfId="1"/>
    <cellStyle name="Normal 2 2 2" xfId="4"/>
    <cellStyle name="Normal 2 3" xfId="6"/>
    <cellStyle name="Normal 2 3 2" xfId="11"/>
    <cellStyle name="Normal 3 3" xfId="5"/>
    <cellStyle name="Normal 4 2" xfId="7"/>
    <cellStyle name="Normal 6" xfId="9"/>
    <cellStyle name="Porcentaje" xfId="2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zoomScaleNormal="100" workbookViewId="0">
      <selection activeCell="D20" sqref="D20"/>
    </sheetView>
  </sheetViews>
  <sheetFormatPr baseColWidth="10" defaultRowHeight="12.75" x14ac:dyDescent="0.2"/>
  <cols>
    <col min="2" max="2" width="8.28515625" bestFit="1" customWidth="1"/>
    <col min="3" max="7" width="9.85546875" bestFit="1" customWidth="1"/>
    <col min="8" max="8" width="12.42578125" bestFit="1" customWidth="1"/>
    <col min="9" max="9" width="15.85546875" customWidth="1"/>
  </cols>
  <sheetData>
    <row r="1" spans="2:12" x14ac:dyDescent="0.2">
      <c r="B1" s="1"/>
      <c r="K1" s="1"/>
    </row>
    <row r="2" spans="2:12" ht="15" x14ac:dyDescent="0.2">
      <c r="B2" s="755" t="s">
        <v>19</v>
      </c>
      <c r="C2" s="755"/>
      <c r="D2" s="755"/>
      <c r="E2" s="755"/>
      <c r="F2" s="755"/>
      <c r="G2" s="755"/>
      <c r="H2" s="755"/>
      <c r="I2" s="755"/>
    </row>
    <row r="3" spans="2:12" ht="13.5" thickBot="1" x14ac:dyDescent="0.25">
      <c r="B3" s="756" t="s">
        <v>0</v>
      </c>
      <c r="C3" s="756"/>
      <c r="D3" s="756"/>
      <c r="E3" s="756"/>
      <c r="F3" s="756"/>
      <c r="G3" s="756"/>
      <c r="H3" s="756"/>
      <c r="I3" s="756"/>
    </row>
    <row r="4" spans="2:12" ht="24" x14ac:dyDescent="0.2">
      <c r="B4" s="5"/>
      <c r="C4" s="6">
        <v>2012</v>
      </c>
      <c r="D4" s="6">
        <v>2013</v>
      </c>
      <c r="E4" s="7">
        <v>2014</v>
      </c>
      <c r="F4" s="7">
        <v>2015</v>
      </c>
      <c r="G4" s="7">
        <v>2016</v>
      </c>
      <c r="H4" s="7" t="s">
        <v>5</v>
      </c>
      <c r="I4" s="8" t="s">
        <v>6</v>
      </c>
    </row>
    <row r="5" spans="2:12" x14ac:dyDescent="0.2">
      <c r="B5" s="9" t="s">
        <v>17</v>
      </c>
      <c r="C5" s="10">
        <v>667.15051855000002</v>
      </c>
      <c r="D5" s="10">
        <v>425.02405199999896</v>
      </c>
      <c r="E5" s="11">
        <v>919.8776469999998</v>
      </c>
      <c r="F5" s="11">
        <v>452.07756578000061</v>
      </c>
      <c r="G5" s="11">
        <v>309.96954511999945</v>
      </c>
      <c r="H5" s="12">
        <v>2.8050948132693349E-3</v>
      </c>
      <c r="I5" s="13">
        <v>-0.31434433251473648</v>
      </c>
      <c r="J5" s="4"/>
      <c r="K5" s="4"/>
      <c r="L5" s="4"/>
    </row>
    <row r="6" spans="2:12" x14ac:dyDescent="0.2">
      <c r="B6" s="9" t="s">
        <v>16</v>
      </c>
      <c r="C6" s="10">
        <v>59806.851136769044</v>
      </c>
      <c r="D6" s="10">
        <v>58332.413657910103</v>
      </c>
      <c r="E6" s="11">
        <v>53897.530962009761</v>
      </c>
      <c r="F6" s="11">
        <v>44600.982677339132</v>
      </c>
      <c r="G6" s="11">
        <v>42371.271403658931</v>
      </c>
      <c r="H6" s="12">
        <v>0.38344229462935819</v>
      </c>
      <c r="I6" s="13">
        <v>-4.9992424826394544E-2</v>
      </c>
      <c r="J6" s="4"/>
      <c r="K6" s="4"/>
      <c r="L6" s="4"/>
    </row>
    <row r="7" spans="2:12" x14ac:dyDescent="0.2">
      <c r="B7" s="9" t="s">
        <v>1</v>
      </c>
      <c r="C7" s="10">
        <v>55748.441645029874</v>
      </c>
      <c r="D7" s="10">
        <v>56536.937159899957</v>
      </c>
      <c r="E7" s="11">
        <v>55000.497941030466</v>
      </c>
      <c r="F7" s="11">
        <v>48378.487330768672</v>
      </c>
      <c r="G7" s="11">
        <v>47489.690546959253</v>
      </c>
      <c r="H7" s="12">
        <v>0.42976184833084158</v>
      </c>
      <c r="I7" s="13">
        <v>-1.8371735720726923E-2</v>
      </c>
      <c r="J7" s="4"/>
      <c r="K7" s="4"/>
      <c r="L7" s="4"/>
    </row>
    <row r="8" spans="2:12" x14ac:dyDescent="0.2">
      <c r="B8" s="31" t="s">
        <v>18</v>
      </c>
      <c r="C8" s="10">
        <v>1703.490732479996</v>
      </c>
      <c r="D8" s="10">
        <v>1392.6687729499999</v>
      </c>
      <c r="E8" s="11">
        <v>1323.8041433199976</v>
      </c>
      <c r="F8" s="11">
        <v>901.21276572999977</v>
      </c>
      <c r="G8" s="11">
        <v>819.12239798999906</v>
      </c>
      <c r="H8" s="12">
        <v>7.4127153012563361E-3</v>
      </c>
      <c r="I8" s="13">
        <v>-9.1088775993431348E-2</v>
      </c>
      <c r="J8" s="4"/>
      <c r="K8" s="4"/>
      <c r="L8" s="4"/>
    </row>
    <row r="9" spans="2:12" x14ac:dyDescent="0.2">
      <c r="B9" s="9" t="s">
        <v>2</v>
      </c>
      <c r="C9" s="10">
        <v>24503.074850550664</v>
      </c>
      <c r="D9" s="10">
        <v>25357.733410840072</v>
      </c>
      <c r="E9" s="11">
        <v>22925.551897949787</v>
      </c>
      <c r="F9" s="11">
        <v>18943.002828090604</v>
      </c>
      <c r="G9" s="11">
        <v>18377.190598290377</v>
      </c>
      <c r="H9" s="12">
        <v>0.16630589308304372</v>
      </c>
      <c r="I9" s="13">
        <v>-2.986919417871714E-2</v>
      </c>
      <c r="J9" s="4"/>
      <c r="K9" s="4"/>
      <c r="L9" s="4"/>
    </row>
    <row r="10" spans="2:12" x14ac:dyDescent="0.2">
      <c r="B10" s="9" t="s">
        <v>3</v>
      </c>
      <c r="C10" s="10">
        <v>1659.3182976500102</v>
      </c>
      <c r="D10" s="10">
        <v>1650.7669049400015</v>
      </c>
      <c r="E10" s="11">
        <v>1531.9402058900068</v>
      </c>
      <c r="F10" s="11">
        <v>1176.3177182699999</v>
      </c>
      <c r="G10" s="11">
        <v>1135.0970522700034</v>
      </c>
      <c r="H10" s="12">
        <v>1.0272153842233903E-2</v>
      </c>
      <c r="I10" s="13">
        <v>-3.5042119454444132E-2</v>
      </c>
      <c r="J10" s="4"/>
      <c r="K10" s="4"/>
      <c r="L10" s="4"/>
    </row>
    <row r="11" spans="2:12" ht="13.5" thickBot="1" x14ac:dyDescent="0.25">
      <c r="B11" s="14" t="s">
        <v>4</v>
      </c>
      <c r="C11" s="15">
        <v>144088.4</v>
      </c>
      <c r="D11" s="15">
        <v>143695.54395854063</v>
      </c>
      <c r="E11" s="16">
        <v>135599.2027972033</v>
      </c>
      <c r="F11" s="16">
        <v>114452.08088598026</v>
      </c>
      <c r="G11" s="16">
        <v>110502.39999999999</v>
      </c>
      <c r="H11" s="17">
        <v>1</v>
      </c>
      <c r="I11" s="18">
        <v>-3.45099827903248E-2</v>
      </c>
      <c r="J11" s="4"/>
      <c r="K11" s="4"/>
      <c r="L11" s="4"/>
    </row>
    <row r="12" spans="2:12" ht="27" customHeight="1" x14ac:dyDescent="0.2">
      <c r="B12" s="754" t="s">
        <v>20</v>
      </c>
      <c r="C12" s="754"/>
      <c r="D12" s="754"/>
      <c r="E12" s="754"/>
      <c r="F12" s="754"/>
      <c r="G12" s="754"/>
      <c r="H12" s="754"/>
      <c r="I12" s="754"/>
    </row>
    <row r="14" spans="2:12" ht="24" customHeight="1" x14ac:dyDescent="0.2"/>
  </sheetData>
  <mergeCells count="3">
    <mergeCell ref="B12:I12"/>
    <mergeCell ref="B2:I2"/>
    <mergeCell ref="B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zoomScaleNormal="100" workbookViewId="0">
      <selection activeCell="B29" sqref="B29"/>
    </sheetView>
  </sheetViews>
  <sheetFormatPr baseColWidth="10" defaultRowHeight="12.75" x14ac:dyDescent="0.2"/>
  <cols>
    <col min="2" max="2" width="54.140625" customWidth="1"/>
  </cols>
  <sheetData>
    <row r="2" spans="2:10" ht="15" x14ac:dyDescent="0.2">
      <c r="B2" s="833" t="s">
        <v>308</v>
      </c>
      <c r="C2" s="833"/>
      <c r="D2" s="833"/>
      <c r="E2" s="833"/>
      <c r="F2" s="833"/>
      <c r="G2" s="833"/>
      <c r="H2" s="833"/>
      <c r="I2" s="833"/>
    </row>
    <row r="3" spans="2:10" ht="13.5" thickBot="1" x14ac:dyDescent="0.25">
      <c r="B3" s="834" t="s">
        <v>309</v>
      </c>
      <c r="C3" s="834"/>
      <c r="D3" s="834"/>
      <c r="E3" s="834"/>
      <c r="F3" s="834"/>
      <c r="G3" s="834"/>
      <c r="H3" s="834"/>
      <c r="I3" s="834"/>
    </row>
    <row r="4" spans="2:10" ht="24" x14ac:dyDescent="0.2">
      <c r="B4" s="178" t="s">
        <v>310</v>
      </c>
      <c r="C4" s="179" t="s">
        <v>311</v>
      </c>
      <c r="D4" s="179" t="s">
        <v>312</v>
      </c>
      <c r="E4" s="180">
        <v>2014</v>
      </c>
      <c r="F4" s="180">
        <v>2015</v>
      </c>
      <c r="G4" s="179" t="s">
        <v>313</v>
      </c>
      <c r="H4" s="181" t="s">
        <v>97</v>
      </c>
      <c r="I4" s="182" t="s">
        <v>6</v>
      </c>
    </row>
    <row r="5" spans="2:10" x14ac:dyDescent="0.2">
      <c r="B5" s="183" t="s">
        <v>314</v>
      </c>
      <c r="C5" s="184">
        <v>310563.73514000012</v>
      </c>
      <c r="D5" s="184">
        <v>330489.83279999997</v>
      </c>
      <c r="E5" s="184">
        <v>316361.76969999995</v>
      </c>
      <c r="F5" s="184">
        <v>313072.66615000012</v>
      </c>
      <c r="G5" s="184">
        <v>253776.27644000057</v>
      </c>
      <c r="H5" s="185">
        <v>0.25875180399857572</v>
      </c>
      <c r="I5" s="186">
        <v>-0.1894013630739303</v>
      </c>
      <c r="J5" s="4"/>
    </row>
    <row r="6" spans="2:10" ht="24" x14ac:dyDescent="0.2">
      <c r="B6" s="187" t="s">
        <v>315</v>
      </c>
      <c r="C6" s="184">
        <v>238427.73766000004</v>
      </c>
      <c r="D6" s="184">
        <v>290764.77128000016</v>
      </c>
      <c r="E6" s="184">
        <v>409255.48448999989</v>
      </c>
      <c r="F6" s="184">
        <v>232488.22432999982</v>
      </c>
      <c r="G6" s="184">
        <v>245514.18367000017</v>
      </c>
      <c r="H6" s="185">
        <v>0.25032772496711186</v>
      </c>
      <c r="I6" s="186">
        <v>5.6028469302217054E-2</v>
      </c>
      <c r="J6" s="4"/>
    </row>
    <row r="7" spans="2:10" x14ac:dyDescent="0.2">
      <c r="B7" s="187" t="s">
        <v>316</v>
      </c>
      <c r="C7" s="184">
        <v>130898.64924000006</v>
      </c>
      <c r="D7" s="184">
        <v>152702.62014000001</v>
      </c>
      <c r="E7" s="184">
        <v>152263.11087</v>
      </c>
      <c r="F7" s="184">
        <v>173688.47117999996</v>
      </c>
      <c r="G7" s="184">
        <v>205478.05630000017</v>
      </c>
      <c r="H7" s="185">
        <v>0.2095066508800173</v>
      </c>
      <c r="I7" s="186">
        <v>0.183026454801686</v>
      </c>
      <c r="J7" s="4"/>
    </row>
    <row r="8" spans="2:10" x14ac:dyDescent="0.2">
      <c r="B8" s="187" t="s">
        <v>317</v>
      </c>
      <c r="C8" s="184">
        <v>203442.73335000011</v>
      </c>
      <c r="D8" s="184">
        <v>163188.67334000004</v>
      </c>
      <c r="E8" s="184">
        <v>165012.46047000014</v>
      </c>
      <c r="F8" s="184">
        <v>113768.70828999998</v>
      </c>
      <c r="G8" s="184">
        <v>109313.24952999997</v>
      </c>
      <c r="H8" s="185">
        <v>0.11145644074229011</v>
      </c>
      <c r="I8" s="186">
        <v>-3.9162427234762154E-2</v>
      </c>
      <c r="J8" s="4"/>
    </row>
    <row r="9" spans="2:10" x14ac:dyDescent="0.2">
      <c r="B9" s="183" t="s">
        <v>318</v>
      </c>
      <c r="C9" s="184">
        <v>176451.71580000018</v>
      </c>
      <c r="D9" s="184">
        <v>133235.98222999999</v>
      </c>
      <c r="E9" s="184">
        <v>112739.28602</v>
      </c>
      <c r="F9" s="184">
        <v>85117.385929999989</v>
      </c>
      <c r="G9" s="184">
        <v>48092.259830000017</v>
      </c>
      <c r="H9" s="185">
        <v>4.9035154758931235E-2</v>
      </c>
      <c r="I9" s="186">
        <v>-0.4349889942631604</v>
      </c>
      <c r="J9" s="4"/>
    </row>
    <row r="10" spans="2:10" x14ac:dyDescent="0.2">
      <c r="B10" s="183" t="s">
        <v>319</v>
      </c>
      <c r="C10" s="184">
        <v>39621.280530000004</v>
      </c>
      <c r="D10" s="184">
        <v>44536.782520000001</v>
      </c>
      <c r="E10" s="184">
        <v>41498.791139999994</v>
      </c>
      <c r="F10" s="184">
        <v>50214.785579999996</v>
      </c>
      <c r="G10" s="184">
        <v>42163.137369999997</v>
      </c>
      <c r="H10" s="185">
        <v>4.298978616035698E-2</v>
      </c>
      <c r="I10" s="186">
        <v>-0.16034417188085903</v>
      </c>
      <c r="J10" s="4"/>
    </row>
    <row r="11" spans="2:10" x14ac:dyDescent="0.2">
      <c r="B11" s="183" t="s">
        <v>320</v>
      </c>
      <c r="C11" s="184">
        <v>28984.113289999994</v>
      </c>
      <c r="D11" s="184">
        <v>33158.913329999996</v>
      </c>
      <c r="E11" s="184">
        <v>27437.012360000001</v>
      </c>
      <c r="F11" s="184">
        <v>23987.709460000002</v>
      </c>
      <c r="G11" s="184">
        <v>26294.437869999998</v>
      </c>
      <c r="H11" s="185">
        <v>2.6809965570597966E-2</v>
      </c>
      <c r="I11" s="186">
        <v>9.6162929347068937E-2</v>
      </c>
      <c r="J11" s="4"/>
    </row>
    <row r="12" spans="2:10" x14ac:dyDescent="0.2">
      <c r="B12" s="183" t="s">
        <v>321</v>
      </c>
      <c r="C12" s="184">
        <v>24263.600579999995</v>
      </c>
      <c r="D12" s="184">
        <v>22531.614499999996</v>
      </c>
      <c r="E12" s="184">
        <v>17750.922399999996</v>
      </c>
      <c r="F12" s="184">
        <v>23263.267340000002</v>
      </c>
      <c r="G12" s="184">
        <v>22796.883280000013</v>
      </c>
      <c r="H12" s="185">
        <v>2.3243838064743571E-2</v>
      </c>
      <c r="I12" s="186">
        <v>-2.0048089255203849E-2</v>
      </c>
      <c r="J12" s="4"/>
    </row>
    <row r="13" spans="2:10" x14ac:dyDescent="0.2">
      <c r="B13" s="183" t="s">
        <v>322</v>
      </c>
      <c r="C13" s="184">
        <v>10869.102740000002</v>
      </c>
      <c r="D13" s="184">
        <v>13066.582140000002</v>
      </c>
      <c r="E13" s="184">
        <v>14045.31431</v>
      </c>
      <c r="F13" s="184">
        <v>9559.5393100000001</v>
      </c>
      <c r="G13" s="184">
        <v>6632.3730500000001</v>
      </c>
      <c r="H13" s="185">
        <v>6.7624070916052579E-3</v>
      </c>
      <c r="I13" s="186">
        <v>-0.30620369508162004</v>
      </c>
      <c r="J13" s="4"/>
    </row>
    <row r="14" spans="2:10" x14ac:dyDescent="0.2">
      <c r="B14" s="183" t="s">
        <v>323</v>
      </c>
      <c r="C14" s="184">
        <v>554.56511</v>
      </c>
      <c r="D14" s="184">
        <v>3986.6636100000005</v>
      </c>
      <c r="E14" s="184">
        <v>5924.6138000000001</v>
      </c>
      <c r="F14" s="184">
        <v>26135.939959999996</v>
      </c>
      <c r="G14" s="184">
        <v>11706.688569999998</v>
      </c>
      <c r="H14" s="185">
        <v>1.1936209439392467E-2</v>
      </c>
      <c r="I14" s="186">
        <v>-0.5520846547735947</v>
      </c>
      <c r="J14" s="4"/>
    </row>
    <row r="15" spans="2:10" x14ac:dyDescent="0.2">
      <c r="B15" s="183" t="s">
        <v>324</v>
      </c>
      <c r="C15" s="184">
        <v>2214.4986899999999</v>
      </c>
      <c r="D15" s="184">
        <v>3091.6093100000003</v>
      </c>
      <c r="E15" s="184">
        <v>2746.73162</v>
      </c>
      <c r="F15" s="184">
        <v>2571.6826599999999</v>
      </c>
      <c r="G15" s="184">
        <v>8682.0514599999988</v>
      </c>
      <c r="H15" s="185">
        <v>8.8522714147971169E-3</v>
      </c>
      <c r="I15" s="186">
        <v>2.3760197535414416</v>
      </c>
      <c r="J15" s="4"/>
    </row>
    <row r="16" spans="2:10" x14ac:dyDescent="0.2">
      <c r="B16" s="183" t="s">
        <v>325</v>
      </c>
      <c r="C16" s="184">
        <v>0</v>
      </c>
      <c r="D16" s="184">
        <v>0</v>
      </c>
      <c r="E16" s="184">
        <v>0</v>
      </c>
      <c r="F16" s="184">
        <v>0</v>
      </c>
      <c r="G16" s="184">
        <v>282.67455000000001</v>
      </c>
      <c r="H16" s="185">
        <v>2.8821665595790409E-4</v>
      </c>
      <c r="I16" s="186" t="s">
        <v>257</v>
      </c>
      <c r="J16" s="4"/>
    </row>
    <row r="17" spans="2:10" x14ac:dyDescent="0.2">
      <c r="B17" s="183" t="s">
        <v>326</v>
      </c>
      <c r="C17" s="184">
        <v>0</v>
      </c>
      <c r="D17" s="184">
        <v>0</v>
      </c>
      <c r="E17" s="184">
        <v>7.5010000000000003</v>
      </c>
      <c r="F17" s="184">
        <v>0</v>
      </c>
      <c r="G17" s="184">
        <v>38.770130000000002</v>
      </c>
      <c r="H17" s="185">
        <v>3.9530255623129905E-5</v>
      </c>
      <c r="I17" s="186" t="s">
        <v>257</v>
      </c>
      <c r="J17" s="4"/>
    </row>
    <row r="18" spans="2:10" ht="13.5" thickBot="1" x14ac:dyDescent="0.25">
      <c r="B18" s="188" t="s">
        <v>327</v>
      </c>
      <c r="C18" s="189">
        <v>1166291.7321299999</v>
      </c>
      <c r="D18" s="189">
        <v>1190754.0451999984</v>
      </c>
      <c r="E18" s="189">
        <v>1265042.9981799989</v>
      </c>
      <c r="F18" s="189">
        <v>1053868.3801899992</v>
      </c>
      <c r="G18" s="189">
        <v>980771.04205000028</v>
      </c>
      <c r="H18" s="190">
        <v>1</v>
      </c>
      <c r="I18" s="191">
        <v>-6.9360974780190654E-2</v>
      </c>
      <c r="J18" s="4"/>
    </row>
    <row r="19" spans="2:10" x14ac:dyDescent="0.2">
      <c r="B19" s="835" t="s">
        <v>134</v>
      </c>
      <c r="C19" s="835"/>
      <c r="D19" s="835"/>
      <c r="E19" s="835"/>
      <c r="F19" s="835"/>
      <c r="G19" s="835"/>
      <c r="H19" s="835"/>
      <c r="I19" s="835"/>
    </row>
  </sheetData>
  <mergeCells count="3">
    <mergeCell ref="B2:I2"/>
    <mergeCell ref="B3:I3"/>
    <mergeCell ref="B19:I19"/>
  </mergeCells>
  <pageMargins left="0.7" right="0.7" top="0.75" bottom="0.75" header="0.3" footer="0.3"/>
  <pageSetup paperSize="1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3"/>
  <sheetViews>
    <sheetView zoomScale="90" zoomScaleNormal="90" workbookViewId="0">
      <selection activeCell="B3" sqref="B3"/>
    </sheetView>
  </sheetViews>
  <sheetFormatPr baseColWidth="10" defaultRowHeight="12.75" x14ac:dyDescent="0.2"/>
  <cols>
    <col min="2" max="2" width="16.5703125" customWidth="1"/>
    <col min="3" max="3" width="35.28515625" customWidth="1"/>
  </cols>
  <sheetData>
    <row r="3" spans="2:12" ht="15" x14ac:dyDescent="0.2">
      <c r="B3" s="752" t="s">
        <v>328</v>
      </c>
    </row>
    <row r="4" spans="2:12" ht="13.5" thickBot="1" x14ac:dyDescent="0.25">
      <c r="B4" s="57" t="s">
        <v>309</v>
      </c>
    </row>
    <row r="5" spans="2:12" ht="36" x14ac:dyDescent="0.2">
      <c r="B5" s="846" t="s">
        <v>310</v>
      </c>
      <c r="C5" s="847"/>
      <c r="D5" s="192" t="s">
        <v>92</v>
      </c>
      <c r="E5" s="192" t="s">
        <v>93</v>
      </c>
      <c r="F5" s="192" t="s">
        <v>94</v>
      </c>
      <c r="G5" s="192" t="s">
        <v>95</v>
      </c>
      <c r="H5" s="192" t="s">
        <v>96</v>
      </c>
      <c r="I5" s="192" t="s">
        <v>329</v>
      </c>
      <c r="J5" s="192" t="s">
        <v>330</v>
      </c>
      <c r="K5" s="193" t="s">
        <v>6</v>
      </c>
    </row>
    <row r="6" spans="2:12" ht="24" x14ac:dyDescent="0.2">
      <c r="B6" s="848" t="s">
        <v>314</v>
      </c>
      <c r="C6" s="194" t="s">
        <v>331</v>
      </c>
      <c r="D6" s="195">
        <v>80684.520319999981</v>
      </c>
      <c r="E6" s="195">
        <v>107435.37125</v>
      </c>
      <c r="F6" s="195">
        <v>101270.40921</v>
      </c>
      <c r="G6" s="195">
        <v>102768.77988999999</v>
      </c>
      <c r="H6" s="195">
        <v>102046.41820000004</v>
      </c>
      <c r="I6" s="196">
        <v>0.10404713620694125</v>
      </c>
      <c r="J6" s="196">
        <v>0.40211173255245841</v>
      </c>
      <c r="K6" s="197">
        <v>-7.0289993787329141E-3</v>
      </c>
      <c r="L6" s="4"/>
    </row>
    <row r="7" spans="2:12" ht="24" x14ac:dyDescent="0.2">
      <c r="B7" s="849"/>
      <c r="C7" s="194" t="s">
        <v>332</v>
      </c>
      <c r="D7" s="195">
        <v>26374.40986</v>
      </c>
      <c r="E7" s="195">
        <v>24525.81509</v>
      </c>
      <c r="F7" s="195">
        <v>51992.638339999998</v>
      </c>
      <c r="G7" s="195">
        <v>64435.979730000006</v>
      </c>
      <c r="H7" s="195">
        <v>21373.804959999998</v>
      </c>
      <c r="I7" s="196">
        <v>2.1792858927935557E-2</v>
      </c>
      <c r="J7" s="196">
        <v>8.4223022182506393E-2</v>
      </c>
      <c r="K7" s="197">
        <v>-0.66829393997638231</v>
      </c>
      <c r="L7" s="4"/>
    </row>
    <row r="8" spans="2:12" ht="24" x14ac:dyDescent="0.2">
      <c r="B8" s="849"/>
      <c r="C8" s="194" t="s">
        <v>333</v>
      </c>
      <c r="D8" s="195">
        <v>15696.68741</v>
      </c>
      <c r="E8" s="195">
        <v>17550.83539</v>
      </c>
      <c r="F8" s="195">
        <v>13574.378460000002</v>
      </c>
      <c r="G8" s="195">
        <v>22203.272630000003</v>
      </c>
      <c r="H8" s="195">
        <v>19545.12573</v>
      </c>
      <c r="I8" s="196">
        <v>1.9928326685856194E-2</v>
      </c>
      <c r="J8" s="196">
        <v>7.7017150713144092E-2</v>
      </c>
      <c r="K8" s="197">
        <v>-0.11971869842324245</v>
      </c>
      <c r="L8" s="4"/>
    </row>
    <row r="9" spans="2:12" ht="36" x14ac:dyDescent="0.2">
      <c r="B9" s="849"/>
      <c r="C9" s="194" t="s">
        <v>334</v>
      </c>
      <c r="D9" s="195">
        <v>15072.881159999999</v>
      </c>
      <c r="E9" s="195">
        <v>17895.87946</v>
      </c>
      <c r="F9" s="195">
        <v>20209.968359999999</v>
      </c>
      <c r="G9" s="195">
        <v>16516.952519999999</v>
      </c>
      <c r="H9" s="195">
        <v>19183.863640000003</v>
      </c>
      <c r="I9" s="196">
        <v>1.9559981705722106E-2</v>
      </c>
      <c r="J9" s="196">
        <v>7.5593605159289257E-2</v>
      </c>
      <c r="K9" s="197">
        <v>0.16146508363275269</v>
      </c>
      <c r="L9" s="4"/>
    </row>
    <row r="10" spans="2:12" ht="24" x14ac:dyDescent="0.2">
      <c r="B10" s="849"/>
      <c r="C10" s="194" t="s">
        <v>335</v>
      </c>
      <c r="D10" s="195">
        <v>16561.14761</v>
      </c>
      <c r="E10" s="195">
        <v>18687.410690000001</v>
      </c>
      <c r="F10" s="195">
        <v>19498.856990000004</v>
      </c>
      <c r="G10" s="195">
        <v>16713.855210000002</v>
      </c>
      <c r="H10" s="195">
        <v>18061.19988</v>
      </c>
      <c r="I10" s="196">
        <v>1.8415307044800818E-2</v>
      </c>
      <c r="J10" s="196">
        <v>7.1169772578289783E-2</v>
      </c>
      <c r="K10" s="197">
        <v>8.0612441179571448E-2</v>
      </c>
      <c r="L10" s="4"/>
    </row>
    <row r="11" spans="2:12" x14ac:dyDescent="0.2">
      <c r="B11" s="849"/>
      <c r="C11" s="194" t="s">
        <v>85</v>
      </c>
      <c r="D11" s="195">
        <v>156174.08878000005</v>
      </c>
      <c r="E11" s="195">
        <v>144394.52092000001</v>
      </c>
      <c r="F11" s="195">
        <v>109815.51834000004</v>
      </c>
      <c r="G11" s="195">
        <v>90433.82617</v>
      </c>
      <c r="H11" s="195">
        <v>73565.864029999997</v>
      </c>
      <c r="I11" s="196">
        <v>7.5008193427319403E-2</v>
      </c>
      <c r="J11" s="196">
        <v>0.28988471681431216</v>
      </c>
      <c r="K11" s="197">
        <v>-0.18652270786697822</v>
      </c>
      <c r="L11" s="4"/>
    </row>
    <row r="12" spans="2:12" x14ac:dyDescent="0.2">
      <c r="B12" s="198"/>
      <c r="C12" s="199" t="s">
        <v>336</v>
      </c>
      <c r="D12" s="200">
        <v>310563.73514</v>
      </c>
      <c r="E12" s="200">
        <v>330489.83279999997</v>
      </c>
      <c r="F12" s="200">
        <v>316361.76970000006</v>
      </c>
      <c r="G12" s="200">
        <v>313072.66615</v>
      </c>
      <c r="H12" s="200">
        <v>253776.27644000002</v>
      </c>
      <c r="I12" s="201">
        <v>0.25875180399857534</v>
      </c>
      <c r="J12" s="201">
        <v>1</v>
      </c>
      <c r="K12" s="202">
        <v>-0.18940136307393185</v>
      </c>
      <c r="L12" s="4"/>
    </row>
    <row r="13" spans="2:12" ht="24" x14ac:dyDescent="0.2">
      <c r="B13" s="848" t="s">
        <v>315</v>
      </c>
      <c r="C13" s="194" t="s">
        <v>337</v>
      </c>
      <c r="D13" s="195">
        <v>159475.72303000002</v>
      </c>
      <c r="E13" s="195">
        <v>213269.74737</v>
      </c>
      <c r="F13" s="195">
        <v>175209.39134999999</v>
      </c>
      <c r="G13" s="195">
        <v>167718.24964000002</v>
      </c>
      <c r="H13" s="195">
        <v>172518.66212999998</v>
      </c>
      <c r="I13" s="196">
        <v>0.17590105614191345</v>
      </c>
      <c r="J13" s="196">
        <v>0.70268307741391189</v>
      </c>
      <c r="K13" s="197">
        <v>2.8621885217046117E-2</v>
      </c>
      <c r="L13" s="4"/>
    </row>
    <row r="14" spans="2:12" x14ac:dyDescent="0.2">
      <c r="B14" s="849"/>
      <c r="C14" s="194" t="s">
        <v>338</v>
      </c>
      <c r="D14" s="195">
        <v>8026.9771900000023</v>
      </c>
      <c r="E14" s="195">
        <v>10912.823259999997</v>
      </c>
      <c r="F14" s="195">
        <v>15501.515490000007</v>
      </c>
      <c r="G14" s="195">
        <v>12856.574189999996</v>
      </c>
      <c r="H14" s="195">
        <v>18772.48519000001</v>
      </c>
      <c r="I14" s="196">
        <v>1.9140537786231853E-2</v>
      </c>
      <c r="J14" s="196">
        <v>7.6461917227692411E-2</v>
      </c>
      <c r="K14" s="197">
        <v>0.46014676324906856</v>
      </c>
      <c r="L14" s="4"/>
    </row>
    <row r="15" spans="2:12" ht="36" x14ac:dyDescent="0.2">
      <c r="B15" s="849"/>
      <c r="C15" s="194" t="s">
        <v>339</v>
      </c>
      <c r="D15" s="195">
        <v>33658.74700000001</v>
      </c>
      <c r="E15" s="195">
        <v>23710.113590000001</v>
      </c>
      <c r="F15" s="195">
        <v>179941.81261999998</v>
      </c>
      <c r="G15" s="195">
        <v>12685.892889999999</v>
      </c>
      <c r="H15" s="195">
        <v>16739.600999999999</v>
      </c>
      <c r="I15" s="196">
        <v>1.7067796949847763E-2</v>
      </c>
      <c r="J15" s="196">
        <v>6.8181808275891695E-2</v>
      </c>
      <c r="K15" s="197">
        <v>0.31954456380405394</v>
      </c>
      <c r="L15" s="4"/>
    </row>
    <row r="16" spans="2:12" ht="24" x14ac:dyDescent="0.2">
      <c r="B16" s="849"/>
      <c r="C16" s="194" t="s">
        <v>340</v>
      </c>
      <c r="D16" s="195">
        <v>11570.31401</v>
      </c>
      <c r="E16" s="195">
        <v>12349.076439999999</v>
      </c>
      <c r="F16" s="195">
        <v>10123.730160000001</v>
      </c>
      <c r="G16" s="195">
        <v>10244.91101</v>
      </c>
      <c r="H16" s="195">
        <v>8832.1488000000008</v>
      </c>
      <c r="I16" s="196">
        <v>9.005311557261227E-3</v>
      </c>
      <c r="J16" s="196">
        <v>3.5974087802077656E-2</v>
      </c>
      <c r="K16" s="197">
        <v>-0.13789892451198549</v>
      </c>
      <c r="L16" s="4"/>
    </row>
    <row r="17" spans="2:12" ht="36" x14ac:dyDescent="0.2">
      <c r="B17" s="849"/>
      <c r="C17" s="194" t="s">
        <v>341</v>
      </c>
      <c r="D17" s="195">
        <v>5911.7478200000023</v>
      </c>
      <c r="E17" s="195">
        <v>7307.8812699999999</v>
      </c>
      <c r="F17" s="195">
        <v>6760.2111999999988</v>
      </c>
      <c r="G17" s="195">
        <v>7877.5407400000022</v>
      </c>
      <c r="H17" s="195">
        <v>7944.4249000000018</v>
      </c>
      <c r="I17" s="196">
        <v>8.100182977868747E-3</v>
      </c>
      <c r="J17" s="196">
        <v>3.2358313402692226E-2</v>
      </c>
      <c r="K17" s="197">
        <v>8.4904873497360089E-3</v>
      </c>
      <c r="L17" s="4"/>
    </row>
    <row r="18" spans="2:12" x14ac:dyDescent="0.2">
      <c r="B18" s="849"/>
      <c r="C18" s="203" t="s">
        <v>85</v>
      </c>
      <c r="D18" s="195">
        <v>19784.228609999998</v>
      </c>
      <c r="E18" s="195">
        <v>23215.129350000003</v>
      </c>
      <c r="F18" s="195">
        <v>21718.823669999998</v>
      </c>
      <c r="G18" s="195">
        <v>21105.05586</v>
      </c>
      <c r="H18" s="195">
        <v>20706.861649999999</v>
      </c>
      <c r="I18" s="196">
        <v>2.1112839553988749E-2</v>
      </c>
      <c r="J18" s="196">
        <v>8.4340795877734145E-2</v>
      </c>
      <c r="K18" s="197">
        <v>-1.8867242647516047E-2</v>
      </c>
      <c r="L18" s="4"/>
    </row>
    <row r="19" spans="2:12" ht="24" x14ac:dyDescent="0.2">
      <c r="B19" s="198"/>
      <c r="C19" s="199" t="s">
        <v>342</v>
      </c>
      <c r="D19" s="200">
        <v>238427.73766000001</v>
      </c>
      <c r="E19" s="200">
        <v>290764.77127999999</v>
      </c>
      <c r="F19" s="200">
        <v>409255.48449</v>
      </c>
      <c r="G19" s="200">
        <v>232488.22433</v>
      </c>
      <c r="H19" s="200">
        <v>245514.18367</v>
      </c>
      <c r="I19" s="201">
        <v>0.25032772496711181</v>
      </c>
      <c r="J19" s="201">
        <v>1</v>
      </c>
      <c r="K19" s="202">
        <v>5.60284693022155E-2</v>
      </c>
      <c r="L19" s="4"/>
    </row>
    <row r="20" spans="2:12" ht="24" x14ac:dyDescent="0.2">
      <c r="B20" s="844" t="s">
        <v>316</v>
      </c>
      <c r="C20" s="194" t="s">
        <v>343</v>
      </c>
      <c r="D20" s="195">
        <v>112.73538000000001</v>
      </c>
      <c r="E20" s="195">
        <v>32.17</v>
      </c>
      <c r="F20" s="195">
        <v>24.486550000000001</v>
      </c>
      <c r="G20" s="195">
        <v>43141.793489999996</v>
      </c>
      <c r="H20" s="195">
        <v>58550.071389999997</v>
      </c>
      <c r="I20" s="196">
        <v>5.9698001755454672E-2</v>
      </c>
      <c r="J20" s="196">
        <v>0.28494561630715598</v>
      </c>
      <c r="K20" s="197">
        <v>0.35715431959432897</v>
      </c>
      <c r="L20" s="4"/>
    </row>
    <row r="21" spans="2:12" ht="36" x14ac:dyDescent="0.2">
      <c r="B21" s="845"/>
      <c r="C21" s="194" t="s">
        <v>344</v>
      </c>
      <c r="D21" s="195">
        <v>17699.383449999994</v>
      </c>
      <c r="E21" s="195">
        <v>19421.50675</v>
      </c>
      <c r="F21" s="195">
        <v>29489.503460000007</v>
      </c>
      <c r="G21" s="195">
        <v>32485.289469999989</v>
      </c>
      <c r="H21" s="195">
        <v>36916.767140000004</v>
      </c>
      <c r="I21" s="196">
        <v>3.7640555804784849E-2</v>
      </c>
      <c r="J21" s="196">
        <v>0.17966282047218296</v>
      </c>
      <c r="K21" s="197">
        <v>0.13641490478613294</v>
      </c>
      <c r="L21" s="4"/>
    </row>
    <row r="22" spans="2:12" x14ac:dyDescent="0.2">
      <c r="B22" s="845"/>
      <c r="C22" s="194" t="s">
        <v>345</v>
      </c>
      <c r="D22" s="195">
        <v>40794.525489999993</v>
      </c>
      <c r="E22" s="195">
        <v>48131.170239999999</v>
      </c>
      <c r="F22" s="195">
        <v>49302.490839999991</v>
      </c>
      <c r="G22" s="195">
        <v>32964.915609999996</v>
      </c>
      <c r="H22" s="195">
        <v>33147.290390000002</v>
      </c>
      <c r="I22" s="196">
        <v>3.3797174843902204E-2</v>
      </c>
      <c r="J22" s="196">
        <v>0.16131790901119208</v>
      </c>
      <c r="K22" s="197">
        <v>5.532390319382019E-3</v>
      </c>
      <c r="L22" s="4"/>
    </row>
    <row r="23" spans="2:12" ht="24" x14ac:dyDescent="0.2">
      <c r="B23" s="845"/>
      <c r="C23" s="194" t="s">
        <v>346</v>
      </c>
      <c r="D23" s="195">
        <v>33399.47378</v>
      </c>
      <c r="E23" s="195">
        <v>38765.140049999995</v>
      </c>
      <c r="F23" s="195">
        <v>29338.074990000001</v>
      </c>
      <c r="G23" s="195">
        <v>19620.992760000008</v>
      </c>
      <c r="H23" s="195">
        <v>19638.618780000001</v>
      </c>
      <c r="I23" s="196">
        <v>2.0023652756867204E-2</v>
      </c>
      <c r="J23" s="196">
        <v>9.5575260607524054E-2</v>
      </c>
      <c r="K23" s="197">
        <v>8.9832457590643955E-4</v>
      </c>
      <c r="L23" s="4"/>
    </row>
    <row r="24" spans="2:12" ht="24" x14ac:dyDescent="0.2">
      <c r="B24" s="845"/>
      <c r="C24" s="194" t="s">
        <v>347</v>
      </c>
      <c r="D24" s="195">
        <v>10943.14034</v>
      </c>
      <c r="E24" s="195">
        <v>16641.891480000002</v>
      </c>
      <c r="F24" s="195">
        <v>20108.941699999999</v>
      </c>
      <c r="G24" s="195">
        <v>14269.717989999997</v>
      </c>
      <c r="H24" s="195">
        <v>17592.441200000005</v>
      </c>
      <c r="I24" s="196">
        <v>1.7937357900808758E-2</v>
      </c>
      <c r="J24" s="196">
        <v>8.5617128742520643E-2</v>
      </c>
      <c r="K24" s="197">
        <v>0.23285135784242694</v>
      </c>
      <c r="L24" s="4"/>
    </row>
    <row r="25" spans="2:12" x14ac:dyDescent="0.2">
      <c r="B25" s="845"/>
      <c r="C25" s="203" t="s">
        <v>85</v>
      </c>
      <c r="D25" s="195">
        <v>27949.390800000005</v>
      </c>
      <c r="E25" s="195">
        <v>29710.741619999997</v>
      </c>
      <c r="F25" s="195">
        <v>23999.613330000004</v>
      </c>
      <c r="G25" s="195">
        <v>31205.761860000002</v>
      </c>
      <c r="H25" s="195">
        <v>39632.867399999996</v>
      </c>
      <c r="I25" s="196">
        <v>4.0409907818199538E-2</v>
      </c>
      <c r="J25" s="196">
        <v>0.19288126485942428</v>
      </c>
      <c r="K25" s="197">
        <v>0.27004966511655581</v>
      </c>
      <c r="L25" s="4"/>
    </row>
    <row r="26" spans="2:12" ht="24" x14ac:dyDescent="0.2">
      <c r="B26" s="198"/>
      <c r="C26" s="204" t="s">
        <v>348</v>
      </c>
      <c r="D26" s="200">
        <v>130898.64924</v>
      </c>
      <c r="E26" s="200">
        <v>152702.62013999998</v>
      </c>
      <c r="F26" s="200">
        <v>152263.11086999997</v>
      </c>
      <c r="G26" s="200">
        <v>173688.47117999999</v>
      </c>
      <c r="H26" s="200">
        <v>205478.0563</v>
      </c>
      <c r="I26" s="201">
        <v>0.20950665088001721</v>
      </c>
      <c r="J26" s="201">
        <v>1</v>
      </c>
      <c r="K26" s="202">
        <v>0.18302645480168489</v>
      </c>
      <c r="L26" s="4"/>
    </row>
    <row r="27" spans="2:12" ht="48" x14ac:dyDescent="0.2">
      <c r="B27" s="848" t="s">
        <v>317</v>
      </c>
      <c r="C27" s="194" t="s">
        <v>349</v>
      </c>
      <c r="D27" s="195">
        <v>13088.10902</v>
      </c>
      <c r="E27" s="195">
        <v>24264.338929999998</v>
      </c>
      <c r="F27" s="195">
        <v>35919.397530000002</v>
      </c>
      <c r="G27" s="195">
        <v>28508.066939999997</v>
      </c>
      <c r="H27" s="195">
        <v>37080.799899999998</v>
      </c>
      <c r="I27" s="196">
        <v>3.7807804584537905E-2</v>
      </c>
      <c r="J27" s="196">
        <v>0.33921596933063014</v>
      </c>
      <c r="K27" s="197">
        <v>0.30071253087916316</v>
      </c>
      <c r="L27" s="4"/>
    </row>
    <row r="28" spans="2:12" ht="24" x14ac:dyDescent="0.2">
      <c r="B28" s="849"/>
      <c r="C28" s="194" t="s">
        <v>350</v>
      </c>
      <c r="D28" s="195">
        <v>12833.477939999997</v>
      </c>
      <c r="E28" s="195">
        <v>12301.978099999997</v>
      </c>
      <c r="F28" s="195">
        <v>13105.164110000007</v>
      </c>
      <c r="G28" s="195">
        <v>13906.531190000003</v>
      </c>
      <c r="H28" s="195">
        <v>24086.404450000002</v>
      </c>
      <c r="I28" s="196">
        <v>2.4558641535393205E-2</v>
      </c>
      <c r="J28" s="196">
        <v>0.22034295525529787</v>
      </c>
      <c r="K28" s="197">
        <v>0.732021028171296</v>
      </c>
      <c r="L28" s="4"/>
    </row>
    <row r="29" spans="2:12" ht="48" x14ac:dyDescent="0.2">
      <c r="B29" s="849"/>
      <c r="C29" s="194" t="s">
        <v>351</v>
      </c>
      <c r="D29" s="195">
        <v>107886.76943000004</v>
      </c>
      <c r="E29" s="195">
        <v>54502.616769999993</v>
      </c>
      <c r="F29" s="195">
        <v>32384.217819999998</v>
      </c>
      <c r="G29" s="195">
        <v>14497.132620000002</v>
      </c>
      <c r="H29" s="195">
        <v>16487.717079999999</v>
      </c>
      <c r="I29" s="196">
        <v>1.6810974603754109E-2</v>
      </c>
      <c r="J29" s="196">
        <v>0.15082999682920503</v>
      </c>
      <c r="K29" s="197">
        <v>0.13730883976696329</v>
      </c>
      <c r="L29" s="4"/>
    </row>
    <row r="30" spans="2:12" ht="48" x14ac:dyDescent="0.2">
      <c r="B30" s="849"/>
      <c r="C30" s="194" t="s">
        <v>352</v>
      </c>
      <c r="D30" s="195">
        <v>14306.859279999999</v>
      </c>
      <c r="E30" s="195">
        <v>14680.723390000001</v>
      </c>
      <c r="F30" s="195">
        <v>18082.722959999999</v>
      </c>
      <c r="G30" s="195">
        <v>17380.29736</v>
      </c>
      <c r="H30" s="195">
        <v>13783.136099999996</v>
      </c>
      <c r="I30" s="196">
        <v>1.4053367716883846E-2</v>
      </c>
      <c r="J30" s="196">
        <v>0.12608843081018595</v>
      </c>
      <c r="K30" s="197">
        <v>-0.20696776271956741</v>
      </c>
      <c r="L30" s="4"/>
    </row>
    <row r="31" spans="2:12" ht="36" x14ac:dyDescent="0.2">
      <c r="B31" s="849"/>
      <c r="C31" s="194" t="s">
        <v>353</v>
      </c>
      <c r="D31" s="195">
        <v>47556.558920000018</v>
      </c>
      <c r="E31" s="195">
        <v>52603.546789999979</v>
      </c>
      <c r="F31" s="195">
        <v>62923.964889999988</v>
      </c>
      <c r="G31" s="195">
        <v>36120.477140000003</v>
      </c>
      <c r="H31" s="195">
        <v>11499.58426</v>
      </c>
      <c r="I31" s="196">
        <v>1.1725044650547247E-2</v>
      </c>
      <c r="J31" s="196">
        <v>0.1051984485818807</v>
      </c>
      <c r="K31" s="197">
        <v>-0.68163254833460374</v>
      </c>
      <c r="L31" s="4"/>
    </row>
    <row r="32" spans="2:12" x14ac:dyDescent="0.2">
      <c r="B32" s="849"/>
      <c r="C32" s="203" t="s">
        <v>85</v>
      </c>
      <c r="D32" s="195">
        <v>7770.9587600000013</v>
      </c>
      <c r="E32" s="195">
        <v>4835.4693600000001</v>
      </c>
      <c r="F32" s="195">
        <v>2596.9931600000004</v>
      </c>
      <c r="G32" s="195">
        <v>3356.2030400000003</v>
      </c>
      <c r="H32" s="195">
        <v>6375.6077399999995</v>
      </c>
      <c r="I32" s="196">
        <v>6.5006076511738712E-3</v>
      </c>
      <c r="J32" s="196">
        <v>5.8324199192800262E-2</v>
      </c>
      <c r="K32" s="197">
        <v>0.899648997397964</v>
      </c>
      <c r="L32" s="4"/>
    </row>
    <row r="33" spans="2:12" x14ac:dyDescent="0.2">
      <c r="B33" s="198"/>
      <c r="C33" s="199" t="s">
        <v>354</v>
      </c>
      <c r="D33" s="200">
        <v>203442.73335000005</v>
      </c>
      <c r="E33" s="200">
        <v>163188.67333999995</v>
      </c>
      <c r="F33" s="200">
        <v>165012.46046999999</v>
      </c>
      <c r="G33" s="200">
        <v>113768.70829000001</v>
      </c>
      <c r="H33" s="200">
        <v>109313.24953</v>
      </c>
      <c r="I33" s="201">
        <v>0.11145644074229019</v>
      </c>
      <c r="J33" s="201">
        <v>1</v>
      </c>
      <c r="K33" s="202">
        <v>-3.9162427234762154E-2</v>
      </c>
      <c r="L33" s="4"/>
    </row>
    <row r="34" spans="2:12" ht="24" x14ac:dyDescent="0.2">
      <c r="B34" s="848" t="s">
        <v>318</v>
      </c>
      <c r="C34" s="194" t="s">
        <v>355</v>
      </c>
      <c r="D34" s="195">
        <v>146014.39400000003</v>
      </c>
      <c r="E34" s="195">
        <v>103697.65852999999</v>
      </c>
      <c r="F34" s="195">
        <v>79310.731910000002</v>
      </c>
      <c r="G34" s="195">
        <v>56282.771409999987</v>
      </c>
      <c r="H34" s="195">
        <v>14680.72782</v>
      </c>
      <c r="I34" s="196">
        <v>1.4968557584361851E-2</v>
      </c>
      <c r="J34" s="196">
        <v>0.30526175879225675</v>
      </c>
      <c r="K34" s="197">
        <v>-0.73916124859850774</v>
      </c>
      <c r="L34" s="4"/>
    </row>
    <row r="35" spans="2:12" x14ac:dyDescent="0.2">
      <c r="B35" s="849"/>
      <c r="C35" s="194" t="s">
        <v>356</v>
      </c>
      <c r="D35" s="195">
        <v>3456.9923300000005</v>
      </c>
      <c r="E35" s="195">
        <v>3934.8886599999996</v>
      </c>
      <c r="F35" s="195">
        <v>2728.1824200000001</v>
      </c>
      <c r="G35" s="195">
        <v>3195.4407700000006</v>
      </c>
      <c r="H35" s="195">
        <v>6241.4581800000005</v>
      </c>
      <c r="I35" s="196">
        <v>6.3638279602486574E-3</v>
      </c>
      <c r="J35" s="196">
        <v>0.12978092944816397</v>
      </c>
      <c r="K35" s="197">
        <v>0.95323857622308528</v>
      </c>
      <c r="L35" s="4"/>
    </row>
    <row r="36" spans="2:12" ht="24" x14ac:dyDescent="0.2">
      <c r="B36" s="849"/>
      <c r="C36" s="194" t="s">
        <v>357</v>
      </c>
      <c r="D36" s="195">
        <v>1462.5129900000002</v>
      </c>
      <c r="E36" s="195">
        <v>351.93670999999995</v>
      </c>
      <c r="F36" s="195">
        <v>79.818660000000008</v>
      </c>
      <c r="G36" s="195">
        <v>651.37330000000009</v>
      </c>
      <c r="H36" s="195">
        <v>5326.8254299999999</v>
      </c>
      <c r="I36" s="196">
        <v>5.4312629570158512E-3</v>
      </c>
      <c r="J36" s="196">
        <v>0.1107626351689367</v>
      </c>
      <c r="K36" s="197">
        <v>7.1778381613124136</v>
      </c>
      <c r="L36" s="4"/>
    </row>
    <row r="37" spans="2:12" ht="24" x14ac:dyDescent="0.2">
      <c r="B37" s="849"/>
      <c r="C37" s="194" t="s">
        <v>358</v>
      </c>
      <c r="D37" s="195">
        <v>537.96139000000005</v>
      </c>
      <c r="E37" s="195">
        <v>6488.48153</v>
      </c>
      <c r="F37" s="195">
        <v>6133.6182600000002</v>
      </c>
      <c r="G37" s="195">
        <v>4924.3311300000005</v>
      </c>
      <c r="H37" s="195">
        <v>5173.9159999999993</v>
      </c>
      <c r="I37" s="196">
        <v>5.2753555908273157E-3</v>
      </c>
      <c r="J37" s="196">
        <v>0.10758313330022611</v>
      </c>
      <c r="K37" s="197">
        <v>5.0684014419639212E-2</v>
      </c>
      <c r="L37" s="4"/>
    </row>
    <row r="38" spans="2:12" ht="24" x14ac:dyDescent="0.2">
      <c r="B38" s="849"/>
      <c r="C38" s="194" t="s">
        <v>359</v>
      </c>
      <c r="D38" s="195">
        <v>2286.1419999999998</v>
      </c>
      <c r="E38" s="195">
        <v>3591.1689999999999</v>
      </c>
      <c r="F38" s="195">
        <v>3941.277</v>
      </c>
      <c r="G38" s="195">
        <v>4240.8180000000002</v>
      </c>
      <c r="H38" s="195">
        <v>4273.7740300000005</v>
      </c>
      <c r="I38" s="196">
        <v>4.3575654732494872E-3</v>
      </c>
      <c r="J38" s="196">
        <v>8.8866151125092607E-2</v>
      </c>
      <c r="K38" s="197">
        <v>7.771149339585115E-3</v>
      </c>
      <c r="L38" s="4"/>
    </row>
    <row r="39" spans="2:12" x14ac:dyDescent="0.2">
      <c r="B39" s="849"/>
      <c r="C39" s="203" t="s">
        <v>85</v>
      </c>
      <c r="D39" s="195">
        <v>22693.713089999997</v>
      </c>
      <c r="E39" s="195">
        <v>15171.8478</v>
      </c>
      <c r="F39" s="195">
        <v>20545.657769999998</v>
      </c>
      <c r="G39" s="195">
        <v>15822.651319999997</v>
      </c>
      <c r="H39" s="195">
        <v>12395.558370000001</v>
      </c>
      <c r="I39" s="196">
        <v>1.2638585193228078E-2</v>
      </c>
      <c r="J39" s="196">
        <v>0.25774539216532383</v>
      </c>
      <c r="K39" s="197">
        <v>-0.21659410175260041</v>
      </c>
      <c r="L39" s="4"/>
    </row>
    <row r="40" spans="2:12" x14ac:dyDescent="0.2">
      <c r="B40" s="198"/>
      <c r="C40" s="199" t="s">
        <v>360</v>
      </c>
      <c r="D40" s="200">
        <v>176451.71580000003</v>
      </c>
      <c r="E40" s="200">
        <v>133235.98222999997</v>
      </c>
      <c r="F40" s="200">
        <v>112739.28602</v>
      </c>
      <c r="G40" s="200">
        <v>85117.385929999989</v>
      </c>
      <c r="H40" s="200">
        <v>48092.259830000003</v>
      </c>
      <c r="I40" s="201">
        <v>4.9035154758931242E-2</v>
      </c>
      <c r="J40" s="201">
        <v>1</v>
      </c>
      <c r="K40" s="202">
        <v>-0.43498899426316051</v>
      </c>
      <c r="L40" s="4"/>
    </row>
    <row r="41" spans="2:12" ht="60" x14ac:dyDescent="0.2">
      <c r="B41" s="844" t="s">
        <v>320</v>
      </c>
      <c r="C41" s="205" t="s">
        <v>361</v>
      </c>
      <c r="D41" s="206">
        <v>16291.75459</v>
      </c>
      <c r="E41" s="206">
        <v>17417.472309999997</v>
      </c>
      <c r="F41" s="206">
        <v>19664.514999999999</v>
      </c>
      <c r="G41" s="206">
        <v>29557.017969999997</v>
      </c>
      <c r="H41" s="206">
        <v>19342.170340000001</v>
      </c>
      <c r="I41" s="196">
        <v>1.9721392160571085E-2</v>
      </c>
      <c r="J41" s="196">
        <v>0.45874599345546763</v>
      </c>
      <c r="K41" s="197">
        <v>-0.34559804511970516</v>
      </c>
      <c r="L41" s="4"/>
    </row>
    <row r="42" spans="2:12" ht="24" x14ac:dyDescent="0.2">
      <c r="B42" s="845"/>
      <c r="C42" s="205" t="s">
        <v>362</v>
      </c>
      <c r="D42" s="206">
        <v>18852.148000000001</v>
      </c>
      <c r="E42" s="206">
        <v>21159.128000000001</v>
      </c>
      <c r="F42" s="206">
        <v>17850.741999999998</v>
      </c>
      <c r="G42" s="206">
        <v>16641.397000000001</v>
      </c>
      <c r="H42" s="206">
        <v>19036.348999999998</v>
      </c>
      <c r="I42" s="196">
        <v>1.9409574899571232E-2</v>
      </c>
      <c r="J42" s="196">
        <v>0.45149270636451216</v>
      </c>
      <c r="K42" s="197">
        <v>0.14391532153220044</v>
      </c>
      <c r="L42" s="4"/>
    </row>
    <row r="43" spans="2:12" x14ac:dyDescent="0.2">
      <c r="B43" s="845"/>
      <c r="C43" s="207" t="s">
        <v>85</v>
      </c>
      <c r="D43" s="206">
        <v>4477.3779399999994</v>
      </c>
      <c r="E43" s="206">
        <v>5960.1822099999999</v>
      </c>
      <c r="F43" s="206">
        <v>3983.5341400000002</v>
      </c>
      <c r="G43" s="206">
        <v>4016.3706100000009</v>
      </c>
      <c r="H43" s="206">
        <v>3784.6180299999996</v>
      </c>
      <c r="I43" s="196">
        <v>3.8588191002146854E-3</v>
      </c>
      <c r="J43" s="196">
        <v>8.9761300180020265E-2</v>
      </c>
      <c r="K43" s="197">
        <v>-5.7701990803085024E-2</v>
      </c>
      <c r="L43" s="4"/>
    </row>
    <row r="44" spans="2:12" x14ac:dyDescent="0.2">
      <c r="B44" s="208"/>
      <c r="C44" s="209" t="s">
        <v>363</v>
      </c>
      <c r="D44" s="210">
        <v>39621.280529999996</v>
      </c>
      <c r="E44" s="210">
        <v>44536.782519999993</v>
      </c>
      <c r="F44" s="210">
        <v>41498.791140000001</v>
      </c>
      <c r="G44" s="210">
        <v>50214.785579999996</v>
      </c>
      <c r="H44" s="210">
        <v>42163.137369999997</v>
      </c>
      <c r="I44" s="201">
        <v>4.2989786160357001E-2</v>
      </c>
      <c r="J44" s="201">
        <v>1</v>
      </c>
      <c r="K44" s="202">
        <v>-0.16034417188085903</v>
      </c>
      <c r="L44" s="4"/>
    </row>
    <row r="45" spans="2:12" ht="13.9" customHeight="1" x14ac:dyDescent="0.2">
      <c r="B45" s="836" t="s">
        <v>320</v>
      </c>
      <c r="C45" s="837"/>
      <c r="D45" s="211">
        <v>28984.113289999998</v>
      </c>
      <c r="E45" s="211">
        <v>33158.913329999996</v>
      </c>
      <c r="F45" s="206">
        <v>27437.012360000004</v>
      </c>
      <c r="G45" s="206">
        <v>23987.709459999998</v>
      </c>
      <c r="H45" s="206">
        <v>26294.437870000002</v>
      </c>
      <c r="I45" s="196">
        <v>2.6809965570597984E-2</v>
      </c>
      <c r="J45" s="212" t="s">
        <v>257</v>
      </c>
      <c r="K45" s="197">
        <v>9.6162929347069159E-2</v>
      </c>
      <c r="L45" s="4"/>
    </row>
    <row r="46" spans="2:12" x14ac:dyDescent="0.2">
      <c r="B46" s="836" t="s">
        <v>321</v>
      </c>
      <c r="C46" s="837"/>
      <c r="D46" s="211">
        <v>24263.600580000002</v>
      </c>
      <c r="E46" s="211">
        <v>22531.614500000003</v>
      </c>
      <c r="F46" s="206">
        <v>17750.922399999999</v>
      </c>
      <c r="G46" s="206">
        <v>23263.267340000002</v>
      </c>
      <c r="H46" s="206">
        <v>22796.883280000009</v>
      </c>
      <c r="I46" s="196">
        <v>2.3243838064743578E-2</v>
      </c>
      <c r="J46" s="212" t="s">
        <v>257</v>
      </c>
      <c r="K46" s="197">
        <v>-2.0048089255204071E-2</v>
      </c>
      <c r="L46" s="4"/>
    </row>
    <row r="47" spans="2:12" x14ac:dyDescent="0.2">
      <c r="B47" s="836" t="s">
        <v>323</v>
      </c>
      <c r="C47" s="837"/>
      <c r="D47" s="211">
        <v>554.56511</v>
      </c>
      <c r="E47" s="211">
        <v>3986.6636099999996</v>
      </c>
      <c r="F47" s="206">
        <v>5924.6137999999992</v>
      </c>
      <c r="G47" s="206">
        <v>26135.93996</v>
      </c>
      <c r="H47" s="206">
        <v>11706.688570000002</v>
      </c>
      <c r="I47" s="196">
        <v>1.1936209439392475E-2</v>
      </c>
      <c r="J47" s="212" t="s">
        <v>257</v>
      </c>
      <c r="K47" s="197">
        <v>-0.5520846547735947</v>
      </c>
      <c r="L47" s="4"/>
    </row>
    <row r="48" spans="2:12" x14ac:dyDescent="0.2">
      <c r="B48" s="836" t="s">
        <v>324</v>
      </c>
      <c r="C48" s="837"/>
      <c r="D48" s="211">
        <v>2214.4986899999999</v>
      </c>
      <c r="E48" s="211">
        <v>3091.6093099999998</v>
      </c>
      <c r="F48" s="206">
        <v>2746.73162</v>
      </c>
      <c r="G48" s="206">
        <v>2571.6826599999999</v>
      </c>
      <c r="H48" s="206">
        <v>8682.0514600000006</v>
      </c>
      <c r="I48" s="196">
        <v>8.8522714147971238E-3</v>
      </c>
      <c r="J48" s="212" t="s">
        <v>257</v>
      </c>
      <c r="K48" s="197">
        <v>2.3760197535414425</v>
      </c>
      <c r="L48" s="4"/>
    </row>
    <row r="49" spans="2:12" x14ac:dyDescent="0.2">
      <c r="B49" s="836" t="s">
        <v>322</v>
      </c>
      <c r="C49" s="837"/>
      <c r="D49" s="211">
        <v>10869.102740000002</v>
      </c>
      <c r="E49" s="211">
        <v>13066.58214</v>
      </c>
      <c r="F49" s="206">
        <v>14045.31431</v>
      </c>
      <c r="G49" s="206">
        <v>9559.5393100000001</v>
      </c>
      <c r="H49" s="206">
        <v>6632.3730500000001</v>
      </c>
      <c r="I49" s="196">
        <v>6.7624070916052605E-3</v>
      </c>
      <c r="J49" s="212" t="s">
        <v>257</v>
      </c>
      <c r="K49" s="197">
        <v>-0.30620369508162004</v>
      </c>
      <c r="L49" s="4"/>
    </row>
    <row r="50" spans="2:12" x14ac:dyDescent="0.2">
      <c r="B50" s="836" t="s">
        <v>325</v>
      </c>
      <c r="C50" s="837"/>
      <c r="D50" s="211">
        <v>0</v>
      </c>
      <c r="E50" s="211">
        <v>0</v>
      </c>
      <c r="F50" s="206">
        <v>0</v>
      </c>
      <c r="G50" s="206">
        <v>0</v>
      </c>
      <c r="H50" s="206">
        <v>282.67455000000001</v>
      </c>
      <c r="I50" s="196">
        <v>2.882166559579042E-4</v>
      </c>
      <c r="J50" s="212" t="s">
        <v>257</v>
      </c>
      <c r="K50" s="197" t="s">
        <v>257</v>
      </c>
      <c r="L50" s="4"/>
    </row>
    <row r="51" spans="2:12" x14ac:dyDescent="0.2">
      <c r="B51" s="838" t="s">
        <v>326</v>
      </c>
      <c r="C51" s="839"/>
      <c r="D51" s="213">
        <v>0</v>
      </c>
      <c r="E51" s="213">
        <v>0</v>
      </c>
      <c r="F51" s="195">
        <v>7.5010000000000003</v>
      </c>
      <c r="G51" s="195">
        <v>0</v>
      </c>
      <c r="H51" s="195">
        <v>38.770130000000002</v>
      </c>
      <c r="I51" s="196">
        <v>3.9530255623129925E-5</v>
      </c>
      <c r="J51" s="212" t="s">
        <v>257</v>
      </c>
      <c r="K51" s="197" t="s">
        <v>257</v>
      </c>
      <c r="L51" s="4"/>
    </row>
    <row r="52" spans="2:12" ht="13.5" thickBot="1" x14ac:dyDescent="0.25">
      <c r="B52" s="840" t="s">
        <v>364</v>
      </c>
      <c r="C52" s="841"/>
      <c r="D52" s="214">
        <v>1166291.7321300004</v>
      </c>
      <c r="E52" s="214">
        <v>1190754.0451999996</v>
      </c>
      <c r="F52" s="214">
        <v>1265042.9981799999</v>
      </c>
      <c r="G52" s="214">
        <v>1053868.3801900002</v>
      </c>
      <c r="H52" s="214">
        <v>980771.04205000016</v>
      </c>
      <c r="I52" s="215">
        <v>1</v>
      </c>
      <c r="J52" s="216" t="s">
        <v>257</v>
      </c>
      <c r="K52" s="217">
        <v>-6.9360974780191653E-2</v>
      </c>
      <c r="L52" s="4"/>
    </row>
    <row r="53" spans="2:12" x14ac:dyDescent="0.2">
      <c r="B53" s="842" t="s">
        <v>134</v>
      </c>
      <c r="C53" s="842"/>
      <c r="D53" s="842"/>
      <c r="E53" s="842"/>
      <c r="F53" s="842"/>
      <c r="G53" s="842"/>
      <c r="H53" s="842"/>
      <c r="I53" s="842"/>
      <c r="J53" s="842"/>
      <c r="K53" s="843"/>
    </row>
  </sheetData>
  <mergeCells count="16">
    <mergeCell ref="B34:B39"/>
    <mergeCell ref="B5:C5"/>
    <mergeCell ref="B6:B11"/>
    <mergeCell ref="B13:B18"/>
    <mergeCell ref="B20:B25"/>
    <mergeCell ref="B27:B32"/>
    <mergeCell ref="B50:C50"/>
    <mergeCell ref="B51:C51"/>
    <mergeCell ref="B52:C52"/>
    <mergeCell ref="B53:K53"/>
    <mergeCell ref="B41:B43"/>
    <mergeCell ref="B45:C45"/>
    <mergeCell ref="B46:C46"/>
    <mergeCell ref="B47:C47"/>
    <mergeCell ref="B48:C48"/>
    <mergeCell ref="B49:C49"/>
  </mergeCells>
  <pageMargins left="0.7" right="0.7" top="0.75" bottom="0.75" header="0.3" footer="0.3"/>
  <pageSetup paperSize="1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1.42578125" style="218"/>
    <col min="2" max="2" width="30.28515625" style="218" customWidth="1"/>
    <col min="3" max="3" width="49.28515625" style="218" customWidth="1"/>
    <col min="4" max="10" width="11.42578125" style="218"/>
    <col min="11" max="11" width="14.5703125" style="218" customWidth="1"/>
    <col min="12" max="16384" width="11.42578125" style="218"/>
  </cols>
  <sheetData>
    <row r="1" spans="2:11" x14ac:dyDescent="0.2">
      <c r="H1" s="219"/>
    </row>
    <row r="2" spans="2:11" ht="15" x14ac:dyDescent="0.2">
      <c r="B2" s="753" t="s">
        <v>365</v>
      </c>
    </row>
    <row r="3" spans="2:11" ht="13.5" thickBot="1" x14ac:dyDescent="0.25">
      <c r="B3" s="220" t="s">
        <v>366</v>
      </c>
    </row>
    <row r="4" spans="2:11" ht="24" x14ac:dyDescent="0.2">
      <c r="B4" s="221" t="s">
        <v>25</v>
      </c>
      <c r="C4" s="222" t="s">
        <v>26</v>
      </c>
      <c r="D4" s="223">
        <v>2012</v>
      </c>
      <c r="E4" s="223">
        <v>2013</v>
      </c>
      <c r="F4" s="223">
        <v>2014</v>
      </c>
      <c r="G4" s="223">
        <v>2015</v>
      </c>
      <c r="H4" s="223">
        <v>2016</v>
      </c>
      <c r="I4" s="224" t="s">
        <v>5</v>
      </c>
      <c r="J4" s="225" t="s">
        <v>6</v>
      </c>
    </row>
    <row r="5" spans="2:11" x14ac:dyDescent="0.2">
      <c r="B5" s="226">
        <v>27101940</v>
      </c>
      <c r="C5" s="227" t="s">
        <v>367</v>
      </c>
      <c r="D5" s="228">
        <v>4568.2</v>
      </c>
      <c r="E5" s="228">
        <v>4128.8</v>
      </c>
      <c r="F5" s="228">
        <v>3964.1</v>
      </c>
      <c r="G5" s="228">
        <v>2572.1</v>
      </c>
      <c r="H5" s="228">
        <v>2137.8000000000002</v>
      </c>
      <c r="I5" s="229">
        <v>0.04</v>
      </c>
      <c r="J5" s="230">
        <v>-0.16900000000000001</v>
      </c>
      <c r="K5" s="231"/>
    </row>
    <row r="6" spans="2:11" ht="24" x14ac:dyDescent="0.2">
      <c r="B6" s="226">
        <v>27090020</v>
      </c>
      <c r="C6" s="227" t="s">
        <v>368</v>
      </c>
      <c r="D6" s="228">
        <v>2664</v>
      </c>
      <c r="E6" s="228">
        <v>4015.7</v>
      </c>
      <c r="F6" s="228">
        <v>4383.8</v>
      </c>
      <c r="G6" s="228">
        <v>2239.4</v>
      </c>
      <c r="H6" s="228">
        <v>1519.8</v>
      </c>
      <c r="I6" s="229">
        <v>2.8000000000000001E-2</v>
      </c>
      <c r="J6" s="230">
        <v>-0.32100000000000001</v>
      </c>
      <c r="K6" s="231"/>
    </row>
    <row r="7" spans="2:11" ht="24" x14ac:dyDescent="0.2">
      <c r="B7" s="226">
        <v>85171200</v>
      </c>
      <c r="C7" s="227" t="s">
        <v>369</v>
      </c>
      <c r="D7" s="228">
        <v>1443.7</v>
      </c>
      <c r="E7" s="228">
        <v>1751.4</v>
      </c>
      <c r="F7" s="228">
        <v>1308.0999999999999</v>
      </c>
      <c r="G7" s="228">
        <v>1451.3</v>
      </c>
      <c r="H7" s="228">
        <v>1379.3</v>
      </c>
      <c r="I7" s="229">
        <v>2.5999999999999999E-2</v>
      </c>
      <c r="J7" s="230">
        <v>-0.05</v>
      </c>
      <c r="K7" s="231"/>
    </row>
    <row r="8" spans="2:11" ht="24" x14ac:dyDescent="0.2">
      <c r="B8" s="226">
        <v>87032391</v>
      </c>
      <c r="C8" s="232" t="s">
        <v>370</v>
      </c>
      <c r="D8" s="228">
        <v>1602.3</v>
      </c>
      <c r="E8" s="228">
        <v>1872.3</v>
      </c>
      <c r="F8" s="228">
        <v>1521.7</v>
      </c>
      <c r="G8" s="228">
        <v>1370.7</v>
      </c>
      <c r="H8" s="228">
        <v>1361.3</v>
      </c>
      <c r="I8" s="229">
        <v>2.5000000000000001E-2</v>
      </c>
      <c r="J8" s="230">
        <v>-7.0000000000000001E-3</v>
      </c>
      <c r="K8" s="231"/>
    </row>
    <row r="9" spans="2:11" ht="24" x14ac:dyDescent="0.2">
      <c r="B9" s="226">
        <v>27090010</v>
      </c>
      <c r="C9" s="227" t="s">
        <v>371</v>
      </c>
      <c r="D9" s="228">
        <v>3447.8</v>
      </c>
      <c r="E9" s="228">
        <v>2659.5</v>
      </c>
      <c r="F9" s="228">
        <v>1690.9</v>
      </c>
      <c r="G9" s="228">
        <v>729.9</v>
      </c>
      <c r="H9" s="228">
        <v>862.8</v>
      </c>
      <c r="I9" s="229">
        <v>1.6E-2</v>
      </c>
      <c r="J9" s="233">
        <v>0.182</v>
      </c>
      <c r="K9" s="231"/>
    </row>
    <row r="10" spans="2:11" x14ac:dyDescent="0.2">
      <c r="B10" s="234" t="s">
        <v>372</v>
      </c>
      <c r="C10" s="227" t="s">
        <v>373</v>
      </c>
      <c r="D10" s="228">
        <v>764.7</v>
      </c>
      <c r="E10" s="228">
        <v>817.2</v>
      </c>
      <c r="F10" s="228">
        <v>802.9</v>
      </c>
      <c r="G10" s="228">
        <v>745.4</v>
      </c>
      <c r="H10" s="228">
        <v>817.4</v>
      </c>
      <c r="I10" s="229">
        <v>1.4999999999999999E-2</v>
      </c>
      <c r="J10" s="233">
        <v>9.6000000000000002E-2</v>
      </c>
      <c r="K10" s="231"/>
    </row>
    <row r="11" spans="2:11" x14ac:dyDescent="0.2">
      <c r="B11" s="226">
        <v>27111100</v>
      </c>
      <c r="C11" s="227" t="s">
        <v>374</v>
      </c>
      <c r="D11" s="228">
        <v>1594.6</v>
      </c>
      <c r="E11" s="228">
        <v>949.5</v>
      </c>
      <c r="F11" s="228">
        <v>1157.8</v>
      </c>
      <c r="G11" s="228">
        <v>817.2</v>
      </c>
      <c r="H11" s="228">
        <v>800.3</v>
      </c>
      <c r="I11" s="229">
        <v>1.4999999999999999E-2</v>
      </c>
      <c r="J11" s="233">
        <v>-2.1000000000000001E-2</v>
      </c>
      <c r="K11" s="231"/>
    </row>
    <row r="12" spans="2:11" ht="24" x14ac:dyDescent="0.2">
      <c r="B12" s="226">
        <v>87042121</v>
      </c>
      <c r="C12" s="232" t="s">
        <v>375</v>
      </c>
      <c r="D12" s="228">
        <v>917</v>
      </c>
      <c r="E12" s="228">
        <v>941.8</v>
      </c>
      <c r="F12" s="228">
        <v>703.7</v>
      </c>
      <c r="G12" s="228">
        <v>717.2</v>
      </c>
      <c r="H12" s="228">
        <v>773.1</v>
      </c>
      <c r="I12" s="229">
        <v>1.4E-2</v>
      </c>
      <c r="J12" s="233">
        <v>7.8E-2</v>
      </c>
      <c r="K12" s="231"/>
    </row>
    <row r="13" spans="2:11" x14ac:dyDescent="0.2">
      <c r="B13" s="226">
        <v>27011220</v>
      </c>
      <c r="C13" s="227" t="s">
        <v>376</v>
      </c>
      <c r="D13" s="228">
        <v>826.7</v>
      </c>
      <c r="E13" s="228">
        <v>905.9</v>
      </c>
      <c r="F13" s="228">
        <v>758.7</v>
      </c>
      <c r="G13" s="228">
        <v>665.9</v>
      </c>
      <c r="H13" s="228">
        <v>720.6</v>
      </c>
      <c r="I13" s="229">
        <v>1.2999999999999999E-2</v>
      </c>
      <c r="J13" s="230">
        <v>8.2000000000000003E-2</v>
      </c>
      <c r="K13" s="231"/>
    </row>
    <row r="14" spans="2:11" ht="24" x14ac:dyDescent="0.2">
      <c r="B14" s="226">
        <v>87032291</v>
      </c>
      <c r="C14" s="232" t="s">
        <v>377</v>
      </c>
      <c r="D14" s="228">
        <v>678.3</v>
      </c>
      <c r="E14" s="228">
        <v>815.4</v>
      </c>
      <c r="F14" s="228">
        <v>673</v>
      </c>
      <c r="G14" s="228">
        <v>608.4</v>
      </c>
      <c r="H14" s="228">
        <v>662.1</v>
      </c>
      <c r="I14" s="229">
        <v>1.2E-2</v>
      </c>
      <c r="J14" s="230">
        <v>8.7999999999999995E-2</v>
      </c>
      <c r="K14" s="231"/>
    </row>
    <row r="15" spans="2:11" x14ac:dyDescent="0.2">
      <c r="B15" s="226">
        <v>30049010</v>
      </c>
      <c r="C15" s="227" t="s">
        <v>378</v>
      </c>
      <c r="D15" s="228">
        <v>441.7</v>
      </c>
      <c r="E15" s="228">
        <v>511.3</v>
      </c>
      <c r="F15" s="228">
        <v>564.6</v>
      </c>
      <c r="G15" s="228">
        <v>595.1</v>
      </c>
      <c r="H15" s="228">
        <v>566.70000000000005</v>
      </c>
      <c r="I15" s="229">
        <v>1.0999999999999999E-2</v>
      </c>
      <c r="J15" s="230">
        <v>-4.8000000000000001E-2</v>
      </c>
      <c r="K15" s="231"/>
    </row>
    <row r="16" spans="2:11" ht="48" x14ac:dyDescent="0.2">
      <c r="B16" s="226">
        <v>84713000</v>
      </c>
      <c r="C16" s="227" t="s">
        <v>379</v>
      </c>
      <c r="D16" s="228">
        <v>727.1</v>
      </c>
      <c r="E16" s="228">
        <v>816.5</v>
      </c>
      <c r="F16" s="228">
        <v>573.1</v>
      </c>
      <c r="G16" s="228">
        <v>552.29999999999995</v>
      </c>
      <c r="H16" s="228">
        <v>558.5</v>
      </c>
      <c r="I16" s="229">
        <v>0.01</v>
      </c>
      <c r="J16" s="230">
        <v>1.0999999999999999E-2</v>
      </c>
      <c r="K16" s="231"/>
    </row>
    <row r="17" spans="2:11" ht="24" x14ac:dyDescent="0.2">
      <c r="B17" s="226">
        <v>87033291</v>
      </c>
      <c r="C17" s="227" t="s">
        <v>380</v>
      </c>
      <c r="D17" s="228">
        <v>362.9</v>
      </c>
      <c r="E17" s="228">
        <v>453.9</v>
      </c>
      <c r="F17" s="228">
        <v>425</v>
      </c>
      <c r="G17" s="228">
        <v>334.3</v>
      </c>
      <c r="H17" s="228">
        <v>432.2</v>
      </c>
      <c r="I17" s="229">
        <v>8.0000000000000002E-3</v>
      </c>
      <c r="J17" s="230">
        <v>0.29299999999999998</v>
      </c>
      <c r="K17" s="231"/>
    </row>
    <row r="18" spans="2:11" ht="36" x14ac:dyDescent="0.2">
      <c r="B18" s="226">
        <v>85023100</v>
      </c>
      <c r="C18" s="232" t="s">
        <v>381</v>
      </c>
      <c r="D18" s="228">
        <v>46.6</v>
      </c>
      <c r="E18" s="228">
        <v>336.3</v>
      </c>
      <c r="F18" s="228">
        <v>245.7</v>
      </c>
      <c r="G18" s="228">
        <v>104.6</v>
      </c>
      <c r="H18" s="228">
        <v>407.1</v>
      </c>
      <c r="I18" s="229">
        <v>8.0000000000000002E-3</v>
      </c>
      <c r="J18" s="230">
        <v>2.891</v>
      </c>
      <c r="K18" s="231"/>
    </row>
    <row r="19" spans="2:11" ht="36" x14ac:dyDescent="0.2">
      <c r="B19" s="226">
        <v>85287220</v>
      </c>
      <c r="C19" s="232" t="s">
        <v>382</v>
      </c>
      <c r="D19" s="228">
        <v>469.6</v>
      </c>
      <c r="E19" s="228">
        <v>421.3</v>
      </c>
      <c r="F19" s="228">
        <v>385.8</v>
      </c>
      <c r="G19" s="228">
        <v>351</v>
      </c>
      <c r="H19" s="228">
        <v>386</v>
      </c>
      <c r="I19" s="229">
        <v>7.0000000000000001E-3</v>
      </c>
      <c r="J19" s="233">
        <v>9.9000000000000005E-2</v>
      </c>
      <c r="K19" s="231"/>
    </row>
    <row r="20" spans="2:11" x14ac:dyDescent="0.2">
      <c r="B20" s="226">
        <v>27111200</v>
      </c>
      <c r="C20" s="227" t="s">
        <v>383</v>
      </c>
      <c r="D20" s="228">
        <v>494.4</v>
      </c>
      <c r="E20" s="228">
        <v>679.5</v>
      </c>
      <c r="F20" s="228">
        <v>666.6</v>
      </c>
      <c r="G20" s="228">
        <v>357.2</v>
      </c>
      <c r="H20" s="228">
        <v>353.5</v>
      </c>
      <c r="I20" s="229">
        <v>7.0000000000000001E-3</v>
      </c>
      <c r="J20" s="233">
        <v>-0.01</v>
      </c>
      <c r="K20" s="231"/>
    </row>
    <row r="21" spans="2:11" ht="48" x14ac:dyDescent="0.2">
      <c r="B21" s="226">
        <v>85372090</v>
      </c>
      <c r="C21" s="232" t="s">
        <v>384</v>
      </c>
      <c r="D21" s="228">
        <v>29.1</v>
      </c>
      <c r="E21" s="228">
        <v>24.4</v>
      </c>
      <c r="F21" s="228">
        <v>40.799999999999997</v>
      </c>
      <c r="G21" s="228">
        <v>103.4</v>
      </c>
      <c r="H21" s="228">
        <v>330.5</v>
      </c>
      <c r="I21" s="229">
        <v>6.0000000000000001E-3</v>
      </c>
      <c r="J21" s="233">
        <v>2.1970000000000001</v>
      </c>
      <c r="K21" s="231"/>
    </row>
    <row r="22" spans="2:11" ht="24" x14ac:dyDescent="0.2">
      <c r="B22" s="226">
        <v>85013400</v>
      </c>
      <c r="C22" s="227" t="s">
        <v>385</v>
      </c>
      <c r="D22" s="228">
        <v>37.1</v>
      </c>
      <c r="E22" s="228">
        <v>7.4</v>
      </c>
      <c r="F22" s="228">
        <v>231.3</v>
      </c>
      <c r="G22" s="228">
        <v>476.2</v>
      </c>
      <c r="H22" s="228">
        <v>292.7</v>
      </c>
      <c r="I22" s="229">
        <v>5.0000000000000001E-3</v>
      </c>
      <c r="J22" s="233">
        <v>-0.38500000000000001</v>
      </c>
      <c r="K22" s="231"/>
    </row>
    <row r="23" spans="2:11" x14ac:dyDescent="0.2">
      <c r="B23" s="226">
        <v>10059020</v>
      </c>
      <c r="C23" s="227" t="s">
        <v>386</v>
      </c>
      <c r="D23" s="228">
        <v>254</v>
      </c>
      <c r="E23" s="228">
        <v>276.5</v>
      </c>
      <c r="F23" s="228">
        <v>308.89999999999998</v>
      </c>
      <c r="G23" s="228">
        <v>296.7</v>
      </c>
      <c r="H23" s="228">
        <v>276</v>
      </c>
      <c r="I23" s="229">
        <v>5.0000000000000001E-3</v>
      </c>
      <c r="J23" s="233">
        <v>-7.0000000000000007E-2</v>
      </c>
      <c r="K23" s="231"/>
    </row>
    <row r="24" spans="2:11" ht="36" x14ac:dyDescent="0.2">
      <c r="B24" s="235">
        <v>85176290</v>
      </c>
      <c r="C24" s="232" t="s">
        <v>387</v>
      </c>
      <c r="D24" s="228">
        <v>210.4</v>
      </c>
      <c r="E24" s="228">
        <v>234.1</v>
      </c>
      <c r="F24" s="228">
        <v>218.1</v>
      </c>
      <c r="G24" s="228">
        <v>228.3</v>
      </c>
      <c r="H24" s="228">
        <v>261.8</v>
      </c>
      <c r="I24" s="229">
        <v>5.0000000000000001E-3</v>
      </c>
      <c r="J24" s="230">
        <v>0.14699999999999999</v>
      </c>
      <c r="K24" s="231"/>
    </row>
    <row r="25" spans="2:11" x14ac:dyDescent="0.2">
      <c r="B25" s="226">
        <v>27101930</v>
      </c>
      <c r="C25" s="227" t="s">
        <v>388</v>
      </c>
      <c r="D25" s="228">
        <v>425</v>
      </c>
      <c r="E25" s="228">
        <v>397.7</v>
      </c>
      <c r="F25" s="228">
        <v>243.9</v>
      </c>
      <c r="G25" s="228">
        <v>246.8</v>
      </c>
      <c r="H25" s="228">
        <v>237.7</v>
      </c>
      <c r="I25" s="229">
        <v>4.0000000000000001E-3</v>
      </c>
      <c r="J25" s="230">
        <v>-3.6999999999999998E-2</v>
      </c>
      <c r="K25" s="231"/>
    </row>
    <row r="26" spans="2:11" ht="24" x14ac:dyDescent="0.2">
      <c r="B26" s="226">
        <v>87012020</v>
      </c>
      <c r="C26" s="227" t="s">
        <v>389</v>
      </c>
      <c r="D26" s="228">
        <v>322.5</v>
      </c>
      <c r="E26" s="228">
        <v>329.7</v>
      </c>
      <c r="F26" s="228">
        <v>240.6</v>
      </c>
      <c r="G26" s="228">
        <v>254.8</v>
      </c>
      <c r="H26" s="228">
        <v>223.3</v>
      </c>
      <c r="I26" s="229">
        <v>4.0000000000000001E-3</v>
      </c>
      <c r="J26" s="230">
        <v>-0.124</v>
      </c>
      <c r="K26" s="231"/>
    </row>
    <row r="27" spans="2:11" ht="48" x14ac:dyDescent="0.2">
      <c r="B27" s="226">
        <v>87021091</v>
      </c>
      <c r="C27" s="232" t="s">
        <v>390</v>
      </c>
      <c r="D27" s="228">
        <v>498.7</v>
      </c>
      <c r="E27" s="228">
        <v>506.2</v>
      </c>
      <c r="F27" s="228">
        <v>311.8</v>
      </c>
      <c r="G27" s="228">
        <v>239.2</v>
      </c>
      <c r="H27" s="228">
        <v>198.7</v>
      </c>
      <c r="I27" s="229">
        <v>4.0000000000000001E-3</v>
      </c>
      <c r="J27" s="230">
        <v>-0.16900000000000001</v>
      </c>
      <c r="K27" s="231"/>
    </row>
    <row r="28" spans="2:11" x14ac:dyDescent="0.2">
      <c r="B28" s="226">
        <v>87032491</v>
      </c>
      <c r="C28" s="227" t="s">
        <v>391</v>
      </c>
      <c r="D28" s="228">
        <v>304.7</v>
      </c>
      <c r="E28" s="228">
        <v>385.2</v>
      </c>
      <c r="F28" s="228">
        <v>288.2</v>
      </c>
      <c r="G28" s="228">
        <v>244.3</v>
      </c>
      <c r="H28" s="228">
        <v>197.2</v>
      </c>
      <c r="I28" s="229">
        <v>4.0000000000000001E-3</v>
      </c>
      <c r="J28" s="230">
        <v>-0.193</v>
      </c>
      <c r="K28" s="231"/>
    </row>
    <row r="29" spans="2:11" ht="24" x14ac:dyDescent="0.2">
      <c r="B29" s="235">
        <v>27101222</v>
      </c>
      <c r="C29" s="227" t="s">
        <v>392</v>
      </c>
      <c r="D29" s="228">
        <v>332.7</v>
      </c>
      <c r="E29" s="228">
        <v>325</v>
      </c>
      <c r="F29" s="228">
        <v>420.6</v>
      </c>
      <c r="G29" s="228">
        <v>320.89999999999998</v>
      </c>
      <c r="H29" s="228">
        <v>192.8</v>
      </c>
      <c r="I29" s="229">
        <v>4.0000000000000001E-3</v>
      </c>
      <c r="J29" s="230">
        <v>-0.39900000000000002</v>
      </c>
      <c r="K29" s="231"/>
    </row>
    <row r="30" spans="2:11" ht="36" x14ac:dyDescent="0.2">
      <c r="B30" s="226">
        <v>84314990</v>
      </c>
      <c r="C30" s="227" t="s">
        <v>393</v>
      </c>
      <c r="D30" s="236" t="s">
        <v>85</v>
      </c>
      <c r="E30" s="228">
        <v>244.5</v>
      </c>
      <c r="F30" s="228">
        <v>210.9</v>
      </c>
      <c r="G30" s="228">
        <v>222.7</v>
      </c>
      <c r="H30" s="228">
        <v>191.7</v>
      </c>
      <c r="I30" s="229">
        <v>4.0000000000000001E-3</v>
      </c>
      <c r="J30" s="230">
        <v>-0.13900000000000001</v>
      </c>
      <c r="K30" s="231"/>
    </row>
    <row r="31" spans="2:11" x14ac:dyDescent="0.2">
      <c r="B31" s="226">
        <v>26030000</v>
      </c>
      <c r="C31" s="227" t="s">
        <v>394</v>
      </c>
      <c r="D31" s="228">
        <v>446</v>
      </c>
      <c r="E31" s="228">
        <v>426.9</v>
      </c>
      <c r="F31" s="228">
        <v>376.8</v>
      </c>
      <c r="G31" s="228">
        <v>158.19999999999999</v>
      </c>
      <c r="H31" s="228">
        <v>188</v>
      </c>
      <c r="I31" s="229">
        <v>3.0000000000000001E-3</v>
      </c>
      <c r="J31" s="230">
        <v>0.189</v>
      </c>
      <c r="K31" s="231"/>
    </row>
    <row r="32" spans="2:11" ht="36" x14ac:dyDescent="0.2">
      <c r="B32" s="226">
        <v>85414000</v>
      </c>
      <c r="C32" s="227" t="s">
        <v>395</v>
      </c>
      <c r="D32" s="228">
        <v>19.5</v>
      </c>
      <c r="E32" s="228">
        <v>135.19999999999999</v>
      </c>
      <c r="F32" s="228">
        <v>121.3</v>
      </c>
      <c r="G32" s="228">
        <v>216.6</v>
      </c>
      <c r="H32" s="228">
        <v>184.5</v>
      </c>
      <c r="I32" s="229">
        <v>3.0000000000000001E-3</v>
      </c>
      <c r="J32" s="230">
        <v>-0.14799999999999999</v>
      </c>
      <c r="K32" s="231"/>
    </row>
    <row r="33" spans="2:11" ht="24" x14ac:dyDescent="0.2">
      <c r="B33" s="226">
        <v>64041900</v>
      </c>
      <c r="C33" s="237" t="s">
        <v>396</v>
      </c>
      <c r="D33" s="228">
        <v>92.8</v>
      </c>
      <c r="E33" s="228">
        <v>137.30000000000001</v>
      </c>
      <c r="F33" s="228">
        <v>142</v>
      </c>
      <c r="G33" s="228">
        <v>141.4</v>
      </c>
      <c r="H33" s="228">
        <v>183.7</v>
      </c>
      <c r="I33" s="229">
        <v>3.0000000000000001E-3</v>
      </c>
      <c r="J33" s="230">
        <v>0.29899999999999999</v>
      </c>
      <c r="K33" s="231"/>
    </row>
    <row r="34" spans="2:11" x14ac:dyDescent="0.2">
      <c r="B34" s="226">
        <v>39012000</v>
      </c>
      <c r="C34" s="237" t="s">
        <v>397</v>
      </c>
      <c r="D34" s="228">
        <v>272.2</v>
      </c>
      <c r="E34" s="228">
        <v>259.60000000000002</v>
      </c>
      <c r="F34" s="228">
        <v>231.7</v>
      </c>
      <c r="G34" s="228">
        <v>230.9</v>
      </c>
      <c r="H34" s="228">
        <v>179.3</v>
      </c>
      <c r="I34" s="229">
        <v>3.0000000000000001E-3</v>
      </c>
      <c r="J34" s="230">
        <v>-0.224</v>
      </c>
      <c r="K34" s="231"/>
    </row>
    <row r="35" spans="2:11" x14ac:dyDescent="0.2">
      <c r="B35" s="850" t="s">
        <v>85</v>
      </c>
      <c r="C35" s="851"/>
      <c r="D35" s="228">
        <v>46153.1</v>
      </c>
      <c r="E35" s="228">
        <v>46074.3</v>
      </c>
      <c r="F35" s="228">
        <v>42481.1</v>
      </c>
      <c r="G35" s="228">
        <v>39729.5</v>
      </c>
      <c r="H35" s="228">
        <v>36929.199999999997</v>
      </c>
      <c r="I35" s="229">
        <v>0.68600000000000005</v>
      </c>
      <c r="J35" s="230">
        <v>-7.0000000000000007E-2</v>
      </c>
      <c r="K35" s="231"/>
    </row>
    <row r="36" spans="2:11" ht="13.5" thickBot="1" x14ac:dyDescent="0.25">
      <c r="B36" s="852" t="s">
        <v>398</v>
      </c>
      <c r="C36" s="853"/>
      <c r="D36" s="238">
        <v>70693.899999999994</v>
      </c>
      <c r="E36" s="238">
        <v>71840.399999999994</v>
      </c>
      <c r="F36" s="238">
        <v>65693.3</v>
      </c>
      <c r="G36" s="238">
        <v>57321.9</v>
      </c>
      <c r="H36" s="238">
        <v>53805.7</v>
      </c>
      <c r="I36" s="239">
        <v>1</v>
      </c>
      <c r="J36" s="240">
        <v>-6.0999999999999999E-2</v>
      </c>
      <c r="K36" s="231"/>
    </row>
    <row r="37" spans="2:11" x14ac:dyDescent="0.2">
      <c r="B37" s="854" t="s">
        <v>399</v>
      </c>
      <c r="C37" s="854"/>
      <c r="D37" s="854"/>
      <c r="E37" s="854"/>
      <c r="F37" s="854"/>
      <c r="G37" s="854"/>
      <c r="H37" s="854"/>
      <c r="I37" s="854"/>
      <c r="J37" s="854"/>
    </row>
    <row r="38" spans="2:11" x14ac:dyDescent="0.2">
      <c r="G38" s="241"/>
    </row>
    <row r="39" spans="2:11" x14ac:dyDescent="0.2">
      <c r="C39" s="242"/>
    </row>
  </sheetData>
  <mergeCells count="3">
    <mergeCell ref="B35:C35"/>
    <mergeCell ref="B36:C36"/>
    <mergeCell ref="B37:J37"/>
  </mergeCells>
  <pageMargins left="0.7" right="0.7" top="0.75" bottom="0.75" header="0.3" footer="0.3"/>
  <pageSetup paperSize="1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>
      <selection activeCell="B2" sqref="B2"/>
    </sheetView>
  </sheetViews>
  <sheetFormatPr baseColWidth="10" defaultRowHeight="12.75" x14ac:dyDescent="0.2"/>
  <cols>
    <col min="3" max="3" width="23.85546875" style="56" customWidth="1"/>
  </cols>
  <sheetData>
    <row r="2" spans="2:12" ht="15" x14ac:dyDescent="0.2">
      <c r="B2" s="752" t="s">
        <v>400</v>
      </c>
    </row>
    <row r="3" spans="2:12" ht="13.5" thickBot="1" x14ac:dyDescent="0.25">
      <c r="B3" s="57" t="s">
        <v>366</v>
      </c>
    </row>
    <row r="4" spans="2:12" ht="36" x14ac:dyDescent="0.2">
      <c r="B4" s="243" t="s">
        <v>90</v>
      </c>
      <c r="C4" s="244" t="s">
        <v>401</v>
      </c>
      <c r="D4" s="245">
        <v>2012</v>
      </c>
      <c r="E4" s="245">
        <v>2013</v>
      </c>
      <c r="F4" s="245">
        <v>2014</v>
      </c>
      <c r="G4" s="245">
        <v>2015</v>
      </c>
      <c r="H4" s="245">
        <v>2016</v>
      </c>
      <c r="I4" s="246" t="s">
        <v>97</v>
      </c>
      <c r="J4" s="246" t="s">
        <v>98</v>
      </c>
      <c r="K4" s="247" t="s">
        <v>6</v>
      </c>
    </row>
    <row r="5" spans="2:12" x14ac:dyDescent="0.2">
      <c r="B5" s="858" t="s">
        <v>402</v>
      </c>
      <c r="C5" s="248" t="s">
        <v>99</v>
      </c>
      <c r="D5" s="249">
        <v>99.08529096000008</v>
      </c>
      <c r="E5" s="249">
        <v>113.00851510999986</v>
      </c>
      <c r="F5" s="249">
        <v>73.99878105999997</v>
      </c>
      <c r="G5" s="249">
        <v>72.032735930000086</v>
      </c>
      <c r="H5" s="249">
        <v>67.506357440000059</v>
      </c>
      <c r="I5" s="250">
        <v>1.2546328915461068E-3</v>
      </c>
      <c r="J5" s="250">
        <v>0.57014839081180735</v>
      </c>
      <c r="K5" s="251">
        <v>-6.2837797725726618E-2</v>
      </c>
      <c r="L5" s="4"/>
    </row>
    <row r="6" spans="2:12" x14ac:dyDescent="0.2">
      <c r="B6" s="859"/>
      <c r="C6" s="248" t="s">
        <v>403</v>
      </c>
      <c r="D6" s="249">
        <v>0</v>
      </c>
      <c r="E6" s="249">
        <v>0</v>
      </c>
      <c r="F6" s="249">
        <v>52.396687700000001</v>
      </c>
      <c r="G6" s="249">
        <v>41.203160459999999</v>
      </c>
      <c r="H6" s="249">
        <v>13.882376800000001</v>
      </c>
      <c r="I6" s="250">
        <v>2.5800957430708877E-4</v>
      </c>
      <c r="J6" s="250">
        <v>0.11724843545584678</v>
      </c>
      <c r="K6" s="251">
        <v>-0.66307495238194158</v>
      </c>
      <c r="L6" s="4"/>
    </row>
    <row r="7" spans="2:12" x14ac:dyDescent="0.2">
      <c r="B7" s="859"/>
      <c r="C7" s="248" t="s">
        <v>404</v>
      </c>
      <c r="D7" s="249">
        <v>1.3369942500000001</v>
      </c>
      <c r="E7" s="249">
        <v>5.0638544599999964</v>
      </c>
      <c r="F7" s="249">
        <v>7.5975197099999994</v>
      </c>
      <c r="G7" s="249">
        <v>6.8638620199999982</v>
      </c>
      <c r="H7" s="249">
        <v>11.522690999999995</v>
      </c>
      <c r="I7" s="250">
        <v>2.1415386159105848E-4</v>
      </c>
      <c r="J7" s="250">
        <v>9.7318889369950382E-2</v>
      </c>
      <c r="K7" s="251">
        <v>0.67874746992655854</v>
      </c>
      <c r="L7" s="4"/>
    </row>
    <row r="8" spans="2:12" x14ac:dyDescent="0.2">
      <c r="B8" s="859"/>
      <c r="C8" s="248" t="s">
        <v>100</v>
      </c>
      <c r="D8" s="249">
        <v>48.145655589999997</v>
      </c>
      <c r="E8" s="249">
        <v>11.11583772</v>
      </c>
      <c r="F8" s="249">
        <v>11.287445100000005</v>
      </c>
      <c r="G8" s="249">
        <v>10.152171979999999</v>
      </c>
      <c r="H8" s="249">
        <v>8.0927109699999988</v>
      </c>
      <c r="I8" s="250">
        <v>1.5040629875137857E-4</v>
      </c>
      <c r="J8" s="250">
        <v>6.8349801586488276E-2</v>
      </c>
      <c r="K8" s="251">
        <v>-0.20285915310114755</v>
      </c>
      <c r="L8" s="4"/>
    </row>
    <row r="9" spans="2:12" x14ac:dyDescent="0.2">
      <c r="B9" s="860"/>
      <c r="C9" s="248" t="s">
        <v>405</v>
      </c>
      <c r="D9" s="249">
        <v>211.08100561999996</v>
      </c>
      <c r="E9" s="249">
        <v>6.8010597700000019</v>
      </c>
      <c r="F9" s="249">
        <v>400.13134102999982</v>
      </c>
      <c r="G9" s="249">
        <v>82.003526419999972</v>
      </c>
      <c r="H9" s="249">
        <v>17.397245829999989</v>
      </c>
      <c r="I9" s="250">
        <v>3.2333483346411342E-4</v>
      </c>
      <c r="J9" s="250">
        <v>0.14693448277590715</v>
      </c>
      <c r="K9" s="251">
        <v>-0.78784758912810671</v>
      </c>
      <c r="L9" s="4"/>
    </row>
    <row r="10" spans="2:12" x14ac:dyDescent="0.2">
      <c r="B10" s="252"/>
      <c r="C10" s="253" t="s">
        <v>102</v>
      </c>
      <c r="D10" s="254">
        <v>359.64894642000002</v>
      </c>
      <c r="E10" s="254">
        <v>135.98926705999986</v>
      </c>
      <c r="F10" s="254">
        <v>545.41177459999983</v>
      </c>
      <c r="G10" s="254">
        <v>212.25545681000006</v>
      </c>
      <c r="H10" s="254">
        <v>118.40138204000004</v>
      </c>
      <c r="I10" s="255">
        <v>2.2005374596597458E-3</v>
      </c>
      <c r="J10" s="255">
        <v>1</v>
      </c>
      <c r="K10" s="256">
        <v>-0.44217508553390572</v>
      </c>
      <c r="L10" s="4"/>
    </row>
    <row r="11" spans="2:12" x14ac:dyDescent="0.2">
      <c r="B11" s="861" t="s">
        <v>406</v>
      </c>
      <c r="C11" s="248" t="s">
        <v>103</v>
      </c>
      <c r="D11" s="249">
        <v>15644.381235009929</v>
      </c>
      <c r="E11" s="249">
        <v>15018.131196220134</v>
      </c>
      <c r="F11" s="249">
        <v>13487.336744609949</v>
      </c>
      <c r="G11" s="249">
        <v>10936.938674089921</v>
      </c>
      <c r="H11" s="249">
        <v>9586.0929171200223</v>
      </c>
      <c r="I11" s="250">
        <v>0.17816140481177081</v>
      </c>
      <c r="J11" s="250">
        <v>0.40226030336829993</v>
      </c>
      <c r="K11" s="251">
        <v>-0.12351223657952026</v>
      </c>
      <c r="L11" s="4"/>
    </row>
    <row r="12" spans="2:12" x14ac:dyDescent="0.2">
      <c r="B12" s="862"/>
      <c r="C12" s="248" t="s">
        <v>104</v>
      </c>
      <c r="D12" s="249">
        <v>5157.4592902499789</v>
      </c>
      <c r="E12" s="249">
        <v>5110.7119745600075</v>
      </c>
      <c r="F12" s="249">
        <v>5674.9721361299917</v>
      </c>
      <c r="G12" s="249">
        <v>4907.9572712299832</v>
      </c>
      <c r="H12" s="249">
        <v>4752.1803266500401</v>
      </c>
      <c r="I12" s="250">
        <v>8.8321188855030847E-2</v>
      </c>
      <c r="J12" s="250">
        <v>0.19941529008602843</v>
      </c>
      <c r="K12" s="251">
        <v>-3.17396700849647E-2</v>
      </c>
      <c r="L12" s="4"/>
    </row>
    <row r="13" spans="2:12" x14ac:dyDescent="0.2">
      <c r="B13" s="862"/>
      <c r="C13" s="248" t="s">
        <v>110</v>
      </c>
      <c r="D13" s="249">
        <v>5264.6454862399814</v>
      </c>
      <c r="E13" s="249">
        <v>4126.1908981499982</v>
      </c>
      <c r="F13" s="249">
        <v>3060.3279680599967</v>
      </c>
      <c r="G13" s="249">
        <v>2665.7710843900027</v>
      </c>
      <c r="H13" s="249">
        <v>2524.5339528400073</v>
      </c>
      <c r="I13" s="250">
        <v>4.6919482152079486E-2</v>
      </c>
      <c r="J13" s="250">
        <v>0.10593677763328944</v>
      </c>
      <c r="K13" s="251">
        <v>-5.2981717889071578E-2</v>
      </c>
      <c r="L13" s="4"/>
    </row>
    <row r="14" spans="2:12" x14ac:dyDescent="0.2">
      <c r="B14" s="862"/>
      <c r="C14" s="248" t="s">
        <v>107</v>
      </c>
      <c r="D14" s="249">
        <v>2463.7245681999993</v>
      </c>
      <c r="E14" s="249">
        <v>2380.9597113099885</v>
      </c>
      <c r="F14" s="249">
        <v>2250.9303124399921</v>
      </c>
      <c r="G14" s="249">
        <v>2040.1337893800039</v>
      </c>
      <c r="H14" s="249">
        <v>1891.9917228000088</v>
      </c>
      <c r="I14" s="250">
        <v>3.5163429578727881E-2</v>
      </c>
      <c r="J14" s="250">
        <v>7.9393468325831273E-2</v>
      </c>
      <c r="K14" s="251">
        <v>-7.261389784883443E-2</v>
      </c>
      <c r="L14" s="4"/>
    </row>
    <row r="15" spans="2:12" x14ac:dyDescent="0.2">
      <c r="B15" s="862"/>
      <c r="C15" s="248" t="s">
        <v>105</v>
      </c>
      <c r="D15" s="249">
        <v>2152.7770772699978</v>
      </c>
      <c r="E15" s="249">
        <v>2518.595487480005</v>
      </c>
      <c r="F15" s="249">
        <v>2435.1541768099933</v>
      </c>
      <c r="G15" s="249">
        <v>1214.7735667300014</v>
      </c>
      <c r="H15" s="249">
        <v>998.78515461999996</v>
      </c>
      <c r="I15" s="250">
        <v>1.8562825104109407E-2</v>
      </c>
      <c r="J15" s="250">
        <v>4.1911926242615742E-2</v>
      </c>
      <c r="K15" s="251">
        <v>-0.17780137634325688</v>
      </c>
      <c r="L15" s="4"/>
    </row>
    <row r="16" spans="2:12" x14ac:dyDescent="0.2">
      <c r="B16" s="862"/>
      <c r="C16" s="248" t="s">
        <v>106</v>
      </c>
      <c r="D16" s="249">
        <v>2026.8193977800061</v>
      </c>
      <c r="E16" s="249">
        <v>1722.7245315199978</v>
      </c>
      <c r="F16" s="249">
        <v>1486.8733019599986</v>
      </c>
      <c r="G16" s="249">
        <v>1035.8720492100003</v>
      </c>
      <c r="H16" s="249">
        <v>948.16290185000048</v>
      </c>
      <c r="I16" s="250">
        <v>1.7621990110518581E-2</v>
      </c>
      <c r="J16" s="250">
        <v>3.9787669474764115E-2</v>
      </c>
      <c r="K16" s="251">
        <v>-8.4671796508932307E-2</v>
      </c>
      <c r="L16" s="4"/>
    </row>
    <row r="17" spans="2:12" x14ac:dyDescent="0.2">
      <c r="B17" s="862"/>
      <c r="C17" s="248" t="s">
        <v>109</v>
      </c>
      <c r="D17" s="249">
        <v>2177.478653990001</v>
      </c>
      <c r="E17" s="249">
        <v>1715.1117010499991</v>
      </c>
      <c r="F17" s="249">
        <v>1114.364992039998</v>
      </c>
      <c r="G17" s="249">
        <v>835.20821764000175</v>
      </c>
      <c r="H17" s="249">
        <v>798.99213476000261</v>
      </c>
      <c r="I17" s="250">
        <v>1.4849591214390633E-2</v>
      </c>
      <c r="J17" s="250">
        <v>3.3528030793801671E-2</v>
      </c>
      <c r="K17" s="251">
        <v>-4.336174155749184E-2</v>
      </c>
      <c r="L17" s="4"/>
    </row>
    <row r="18" spans="2:12" x14ac:dyDescent="0.2">
      <c r="B18" s="862"/>
      <c r="C18" s="248" t="s">
        <v>407</v>
      </c>
      <c r="D18" s="249">
        <v>1420.6286724099998</v>
      </c>
      <c r="E18" s="249">
        <v>999.69771893000018</v>
      </c>
      <c r="F18" s="249">
        <v>1221.8907447100003</v>
      </c>
      <c r="G18" s="249">
        <v>890.63013391999982</v>
      </c>
      <c r="H18" s="249">
        <v>628.57883825999988</v>
      </c>
      <c r="I18" s="250">
        <v>1.1682391337908863E-2</v>
      </c>
      <c r="J18" s="250">
        <v>2.6376993875970714E-2</v>
      </c>
      <c r="K18" s="251">
        <v>-0.29423133765597298</v>
      </c>
      <c r="L18" s="4"/>
    </row>
    <row r="19" spans="2:12" x14ac:dyDescent="0.2">
      <c r="B19" s="862"/>
      <c r="C19" s="248" t="s">
        <v>108</v>
      </c>
      <c r="D19" s="249">
        <v>1019.4820533800007</v>
      </c>
      <c r="E19" s="249">
        <v>1526.2482772500061</v>
      </c>
      <c r="F19" s="249">
        <v>1245.3650249799982</v>
      </c>
      <c r="G19" s="249">
        <v>722.21134593999966</v>
      </c>
      <c r="H19" s="249">
        <v>609.48302445999934</v>
      </c>
      <c r="I19" s="250">
        <v>1.1327487933357448E-2</v>
      </c>
      <c r="J19" s="250">
        <v>2.5575678061627392E-2</v>
      </c>
      <c r="K19" s="251">
        <v>-0.15608771880103589</v>
      </c>
      <c r="L19" s="4"/>
    </row>
    <row r="20" spans="2:12" x14ac:dyDescent="0.2">
      <c r="B20" s="862"/>
      <c r="C20" s="248" t="s">
        <v>408</v>
      </c>
      <c r="D20" s="249">
        <v>208.65754008000027</v>
      </c>
      <c r="E20" s="249">
        <v>570.14301842999964</v>
      </c>
      <c r="F20" s="249">
        <v>711.02297238000097</v>
      </c>
      <c r="G20" s="249">
        <v>683.14760252000042</v>
      </c>
      <c r="H20" s="249">
        <v>539.33937717999981</v>
      </c>
      <c r="I20" s="250">
        <v>1.0023839945999889E-2</v>
      </c>
      <c r="J20" s="250">
        <v>2.2632246876663598E-2</v>
      </c>
      <c r="K20" s="251">
        <v>-0.21050827787365378</v>
      </c>
      <c r="L20" s="4"/>
    </row>
    <row r="21" spans="2:12" x14ac:dyDescent="0.2">
      <c r="B21" s="862"/>
      <c r="C21" s="257" t="s">
        <v>85</v>
      </c>
      <c r="D21" s="249">
        <v>1004.2235030200002</v>
      </c>
      <c r="E21" s="249">
        <v>777.00092771999948</v>
      </c>
      <c r="F21" s="249">
        <v>641.98538071999974</v>
      </c>
      <c r="G21" s="249">
        <v>570.67760699000007</v>
      </c>
      <c r="H21" s="249">
        <v>552.43113973999971</v>
      </c>
      <c r="I21" s="250">
        <v>1.0267155635647144E-2</v>
      </c>
      <c r="J21" s="250">
        <v>2.3181615261107912E-2</v>
      </c>
      <c r="K21" s="251">
        <v>-3.1973336655419349E-2</v>
      </c>
      <c r="L21" s="4"/>
    </row>
    <row r="22" spans="2:12" x14ac:dyDescent="0.2">
      <c r="B22" s="252"/>
      <c r="C22" s="253" t="s">
        <v>113</v>
      </c>
      <c r="D22" s="254">
        <v>38540.277477629897</v>
      </c>
      <c r="E22" s="254">
        <v>36465.515442620133</v>
      </c>
      <c r="F22" s="254">
        <v>33330.223754839913</v>
      </c>
      <c r="G22" s="254">
        <v>26503.321342039915</v>
      </c>
      <c r="H22" s="254">
        <v>23830.571490280076</v>
      </c>
      <c r="I22" s="255">
        <v>0.44290078667954091</v>
      </c>
      <c r="J22" s="255">
        <v>1</v>
      </c>
      <c r="K22" s="256">
        <v>-0.10084584559295551</v>
      </c>
      <c r="L22" s="4"/>
    </row>
    <row r="23" spans="2:12" x14ac:dyDescent="0.2">
      <c r="B23" s="861" t="s">
        <v>1</v>
      </c>
      <c r="C23" s="248" t="s">
        <v>114</v>
      </c>
      <c r="D23" s="249">
        <v>12418.713119959973</v>
      </c>
      <c r="E23" s="249">
        <v>13855.30275494005</v>
      </c>
      <c r="F23" s="249">
        <v>13105.086823579906</v>
      </c>
      <c r="G23" s="249">
        <v>12986.007738890097</v>
      </c>
      <c r="H23" s="249">
        <v>12501.29661089002</v>
      </c>
      <c r="I23" s="250">
        <v>0.23234164173258756</v>
      </c>
      <c r="J23" s="250">
        <v>0.66599503135652049</v>
      </c>
      <c r="K23" s="251">
        <v>-3.7325646014246483E-2</v>
      </c>
      <c r="L23" s="4"/>
    </row>
    <row r="24" spans="2:12" x14ac:dyDescent="0.2">
      <c r="B24" s="862"/>
      <c r="C24" s="248" t="s">
        <v>409</v>
      </c>
      <c r="D24" s="249">
        <v>2457.050231659995</v>
      </c>
      <c r="E24" s="249">
        <v>2574.984932259998</v>
      </c>
      <c r="F24" s="249">
        <v>2167.5362576800003</v>
      </c>
      <c r="G24" s="249">
        <v>1886.1901049599992</v>
      </c>
      <c r="H24" s="249">
        <v>1637.7175506599904</v>
      </c>
      <c r="I24" s="250">
        <v>3.0437641490975244E-2</v>
      </c>
      <c r="J24" s="250">
        <v>8.7247889995250003E-2</v>
      </c>
      <c r="K24" s="251">
        <v>-0.13173250864089237</v>
      </c>
      <c r="L24" s="4"/>
    </row>
    <row r="25" spans="2:12" x14ac:dyDescent="0.2">
      <c r="B25" s="862"/>
      <c r="C25" s="248" t="s">
        <v>115</v>
      </c>
      <c r="D25" s="249">
        <v>2095.4283544299956</v>
      </c>
      <c r="E25" s="249">
        <v>1899.212057340007</v>
      </c>
      <c r="F25" s="249">
        <v>1801.1043782499885</v>
      </c>
      <c r="G25" s="249">
        <v>1664.6520986799956</v>
      </c>
      <c r="H25" s="249">
        <v>1586.6480112000086</v>
      </c>
      <c r="I25" s="250">
        <v>2.948849349377285E-2</v>
      </c>
      <c r="J25" s="250">
        <v>8.4527207445858663E-2</v>
      </c>
      <c r="K25" s="251">
        <v>-4.6859092985159556E-2</v>
      </c>
      <c r="L25" s="4"/>
    </row>
    <row r="26" spans="2:12" x14ac:dyDescent="0.2">
      <c r="B26" s="862"/>
      <c r="C26" s="248" t="s">
        <v>117</v>
      </c>
      <c r="D26" s="249">
        <v>658.71752361000028</v>
      </c>
      <c r="E26" s="249">
        <v>693.70190576999755</v>
      </c>
      <c r="F26" s="249">
        <v>621.18328833000191</v>
      </c>
      <c r="G26" s="249">
        <v>687.13970346000053</v>
      </c>
      <c r="H26" s="249">
        <v>702.93738615999825</v>
      </c>
      <c r="I26" s="250">
        <v>1.3064374953983297E-2</v>
      </c>
      <c r="J26" s="250">
        <v>3.7448340048942236E-2</v>
      </c>
      <c r="K26" s="251">
        <v>2.2990496139941641E-2</v>
      </c>
      <c r="L26" s="4"/>
    </row>
    <row r="27" spans="2:12" x14ac:dyDescent="0.2">
      <c r="B27" s="862"/>
      <c r="C27" s="248" t="s">
        <v>410</v>
      </c>
      <c r="D27" s="249">
        <v>686.85689961999935</v>
      </c>
      <c r="E27" s="249">
        <v>729.91921292000086</v>
      </c>
      <c r="F27" s="249">
        <v>737.90596678999896</v>
      </c>
      <c r="G27" s="249">
        <v>677.74452875999998</v>
      </c>
      <c r="H27" s="249">
        <v>605.06546408000008</v>
      </c>
      <c r="I27" s="250">
        <v>1.1245385791228626E-2</v>
      </c>
      <c r="J27" s="250">
        <v>3.2234303789870487E-2</v>
      </c>
      <c r="K27" s="251">
        <v>-0.10723666749914362</v>
      </c>
      <c r="L27" s="4"/>
    </row>
    <row r="28" spans="2:12" x14ac:dyDescent="0.2">
      <c r="B28" s="862"/>
      <c r="C28" s="248" t="s">
        <v>411</v>
      </c>
      <c r="D28" s="249">
        <v>190.3404122299998</v>
      </c>
      <c r="E28" s="249">
        <v>268.04132966999947</v>
      </c>
      <c r="F28" s="249">
        <v>364.25481362999875</v>
      </c>
      <c r="G28" s="249">
        <v>556.52488346000007</v>
      </c>
      <c r="H28" s="249">
        <v>603.81338876000075</v>
      </c>
      <c r="I28" s="250">
        <v>1.1222115466199454E-2</v>
      </c>
      <c r="J28" s="250">
        <v>3.2167600633553305E-2</v>
      </c>
      <c r="K28" s="251">
        <v>8.4971052877278019E-2</v>
      </c>
      <c r="L28" s="4"/>
    </row>
    <row r="29" spans="2:12" x14ac:dyDescent="0.2">
      <c r="B29" s="862"/>
      <c r="C29" s="248" t="s">
        <v>118</v>
      </c>
      <c r="D29" s="249">
        <v>354.11752256999898</v>
      </c>
      <c r="E29" s="249">
        <v>345.72376730000229</v>
      </c>
      <c r="F29" s="249">
        <v>297.53751403999917</v>
      </c>
      <c r="G29" s="249">
        <v>270.12314340000063</v>
      </c>
      <c r="H29" s="249">
        <v>244.00000214000022</v>
      </c>
      <c r="I29" s="250">
        <v>4.5348384927190706E-3</v>
      </c>
      <c r="J29" s="250">
        <v>1.2998874767491118E-2</v>
      </c>
      <c r="K29" s="251">
        <v>-9.6708267685590488E-2</v>
      </c>
      <c r="L29" s="4"/>
    </row>
    <row r="30" spans="2:12" x14ac:dyDescent="0.2">
      <c r="B30" s="862"/>
      <c r="C30" s="248" t="s">
        <v>412</v>
      </c>
      <c r="D30" s="249">
        <v>191.94244722000019</v>
      </c>
      <c r="E30" s="249">
        <v>245.23750927999961</v>
      </c>
      <c r="F30" s="249">
        <v>240.19459861999999</v>
      </c>
      <c r="G30" s="249">
        <v>278.93637623999933</v>
      </c>
      <c r="H30" s="249">
        <v>184.20124302000022</v>
      </c>
      <c r="I30" s="250">
        <v>3.4234544259328027E-3</v>
      </c>
      <c r="J30" s="250">
        <v>9.8131511025944043E-3</v>
      </c>
      <c r="K30" s="251">
        <v>-0.33962989874969973</v>
      </c>
      <c r="L30" s="4"/>
    </row>
    <row r="31" spans="2:12" x14ac:dyDescent="0.2">
      <c r="B31" s="862"/>
      <c r="C31" s="248" t="s">
        <v>413</v>
      </c>
      <c r="D31" s="249">
        <v>120.1068340800001</v>
      </c>
      <c r="E31" s="249">
        <v>133.45778075000007</v>
      </c>
      <c r="F31" s="249">
        <v>120.79228452999976</v>
      </c>
      <c r="G31" s="249">
        <v>147.46119260000023</v>
      </c>
      <c r="H31" s="249">
        <v>158.32720146000005</v>
      </c>
      <c r="I31" s="250">
        <v>2.9425749234761652E-3</v>
      </c>
      <c r="J31" s="250">
        <v>8.4347354344899254E-3</v>
      </c>
      <c r="K31" s="251">
        <v>7.3687243866762397E-2</v>
      </c>
      <c r="L31" s="4"/>
    </row>
    <row r="32" spans="2:12" x14ac:dyDescent="0.2">
      <c r="B32" s="862"/>
      <c r="C32" s="248" t="s">
        <v>414</v>
      </c>
      <c r="D32" s="249">
        <v>191.43718373999974</v>
      </c>
      <c r="E32" s="249">
        <v>167.42715817999994</v>
      </c>
      <c r="F32" s="249">
        <v>217.53812239999988</v>
      </c>
      <c r="G32" s="249">
        <v>169.96970041000006</v>
      </c>
      <c r="H32" s="249">
        <v>157.19108342000021</v>
      </c>
      <c r="I32" s="250">
        <v>2.9214597112840455E-3</v>
      </c>
      <c r="J32" s="250">
        <v>8.3742097951722185E-3</v>
      </c>
      <c r="K32" s="251">
        <v>-7.5181735092639035E-2</v>
      </c>
      <c r="L32" s="4"/>
    </row>
    <row r="33" spans="2:12" x14ac:dyDescent="0.2">
      <c r="B33" s="862"/>
      <c r="C33" s="257" t="s">
        <v>85</v>
      </c>
      <c r="D33" s="249">
        <v>433.97059828999988</v>
      </c>
      <c r="E33" s="249">
        <v>546.41474261000008</v>
      </c>
      <c r="F33" s="249">
        <v>503.4087912600001</v>
      </c>
      <c r="G33" s="249">
        <v>503.43286973000011</v>
      </c>
      <c r="H33" s="249">
        <v>389.65772874999993</v>
      </c>
      <c r="I33" s="250">
        <v>7.2419461140295896E-3</v>
      </c>
      <c r="J33" s="250">
        <v>2.0758655630257153E-2</v>
      </c>
      <c r="K33" s="251">
        <v>-0.22599863421913591</v>
      </c>
      <c r="L33" s="4"/>
    </row>
    <row r="34" spans="2:12" x14ac:dyDescent="0.2">
      <c r="B34" s="252"/>
      <c r="C34" s="253" t="s">
        <v>119</v>
      </c>
      <c r="D34" s="254">
        <v>19798.681127409964</v>
      </c>
      <c r="E34" s="254">
        <v>21459.423151020052</v>
      </c>
      <c r="F34" s="254">
        <v>20176.542839109894</v>
      </c>
      <c r="G34" s="254">
        <v>19828.18234059009</v>
      </c>
      <c r="H34" s="254">
        <v>18770.855670540019</v>
      </c>
      <c r="I34" s="255">
        <v>0.3488639265961887</v>
      </c>
      <c r="J34" s="255">
        <v>1</v>
      </c>
      <c r="K34" s="256">
        <v>-5.332443750457283E-2</v>
      </c>
      <c r="L34" s="4"/>
    </row>
    <row r="35" spans="2:12" x14ac:dyDescent="0.2">
      <c r="B35" s="861" t="s">
        <v>2</v>
      </c>
      <c r="C35" s="248" t="s">
        <v>124</v>
      </c>
      <c r="D35" s="249">
        <v>2825.535955969995</v>
      </c>
      <c r="E35" s="249">
        <v>3174.156933999966</v>
      </c>
      <c r="F35" s="249">
        <v>2587.7075754499901</v>
      </c>
      <c r="G35" s="249">
        <v>2343.9241769799837</v>
      </c>
      <c r="H35" s="249">
        <v>2247.1167603200015</v>
      </c>
      <c r="I35" s="250">
        <v>4.1763571692456002E-2</v>
      </c>
      <c r="J35" s="250">
        <v>0.22680002715036407</v>
      </c>
      <c r="K35" s="251">
        <v>-4.1301428438147325E-2</v>
      </c>
      <c r="L35" s="4"/>
    </row>
    <row r="36" spans="2:12" x14ac:dyDescent="0.2">
      <c r="B36" s="862"/>
      <c r="C36" s="248" t="s">
        <v>121</v>
      </c>
      <c r="D36" s="249">
        <v>1350.8317257500005</v>
      </c>
      <c r="E36" s="249">
        <v>1693.2342156200059</v>
      </c>
      <c r="F36" s="249">
        <v>1419.4629501800021</v>
      </c>
      <c r="G36" s="249">
        <v>1506.7178116699974</v>
      </c>
      <c r="H36" s="249">
        <v>1494.3505285899953</v>
      </c>
      <c r="I36" s="250">
        <v>2.7773107537830102E-2</v>
      </c>
      <c r="J36" s="250">
        <v>0.15082382297220193</v>
      </c>
      <c r="K36" s="251">
        <v>-8.2080950953216103E-3</v>
      </c>
      <c r="L36" s="4"/>
    </row>
    <row r="37" spans="2:12" x14ac:dyDescent="0.2">
      <c r="B37" s="862"/>
      <c r="C37" s="248" t="s">
        <v>123</v>
      </c>
      <c r="D37" s="249">
        <v>1121.4844737999995</v>
      </c>
      <c r="E37" s="249">
        <v>1181.6301058899944</v>
      </c>
      <c r="F37" s="249">
        <v>1077.517204390002</v>
      </c>
      <c r="G37" s="249">
        <v>1014.1099648099972</v>
      </c>
      <c r="H37" s="249">
        <v>1140.5868241399992</v>
      </c>
      <c r="I37" s="250">
        <v>2.1198266348499882E-2</v>
      </c>
      <c r="J37" s="250">
        <v>0.11511868330574028</v>
      </c>
      <c r="K37" s="251">
        <v>0.12471710536213743</v>
      </c>
      <c r="L37" s="4"/>
    </row>
    <row r="38" spans="2:12" x14ac:dyDescent="0.2">
      <c r="B38" s="862"/>
      <c r="C38" s="248" t="s">
        <v>122</v>
      </c>
      <c r="D38" s="249">
        <v>1249.8729467700057</v>
      </c>
      <c r="E38" s="249">
        <v>1266.0052637900003</v>
      </c>
      <c r="F38" s="249">
        <v>1261.9984056199914</v>
      </c>
      <c r="G38" s="249">
        <v>1162.5571771600009</v>
      </c>
      <c r="H38" s="249">
        <v>1073.5452989099979</v>
      </c>
      <c r="I38" s="250">
        <v>1.9952272551134392E-2</v>
      </c>
      <c r="J38" s="250">
        <v>0.1083522259454201</v>
      </c>
      <c r="K38" s="251">
        <v>-7.6565591782289166E-2</v>
      </c>
      <c r="L38" s="4"/>
    </row>
    <row r="39" spans="2:12" x14ac:dyDescent="0.2">
      <c r="B39" s="862"/>
      <c r="C39" s="248" t="s">
        <v>120</v>
      </c>
      <c r="D39" s="249">
        <v>382.62485757999912</v>
      </c>
      <c r="E39" s="249">
        <v>609.47366736000049</v>
      </c>
      <c r="F39" s="249">
        <v>430.38152742000051</v>
      </c>
      <c r="G39" s="249">
        <v>362.52883435000064</v>
      </c>
      <c r="H39" s="249">
        <v>477.59633645999827</v>
      </c>
      <c r="I39" s="250">
        <v>8.8763206211683633E-3</v>
      </c>
      <c r="J39" s="250">
        <v>4.8203486346929669E-2</v>
      </c>
      <c r="K39" s="251">
        <v>0.31740234488191521</v>
      </c>
      <c r="L39" s="4"/>
    </row>
    <row r="40" spans="2:12" x14ac:dyDescent="0.2">
      <c r="B40" s="862"/>
      <c r="C40" s="248" t="s">
        <v>125</v>
      </c>
      <c r="D40" s="249">
        <v>882.48934498000222</v>
      </c>
      <c r="E40" s="249">
        <v>1462.9946560100029</v>
      </c>
      <c r="F40" s="249">
        <v>844.58017829000005</v>
      </c>
      <c r="G40" s="249">
        <v>538.68990135000126</v>
      </c>
      <c r="H40" s="249">
        <v>462.84785999999832</v>
      </c>
      <c r="I40" s="250">
        <v>8.6022142352127021E-3</v>
      </c>
      <c r="J40" s="250">
        <v>4.6714932249243106E-2</v>
      </c>
      <c r="K40" s="251">
        <v>-0.14078979605880215</v>
      </c>
      <c r="L40" s="4"/>
    </row>
    <row r="41" spans="2:12" x14ac:dyDescent="0.2">
      <c r="B41" s="862"/>
      <c r="C41" s="248" t="s">
        <v>127</v>
      </c>
      <c r="D41" s="249">
        <v>419.27312896999945</v>
      </c>
      <c r="E41" s="249">
        <v>445.35284598999993</v>
      </c>
      <c r="F41" s="249">
        <v>389.04944314999955</v>
      </c>
      <c r="G41" s="249">
        <v>365.06357049000093</v>
      </c>
      <c r="H41" s="249">
        <v>367.36025502000058</v>
      </c>
      <c r="I41" s="250">
        <v>6.8275385678231923E-3</v>
      </c>
      <c r="J41" s="250">
        <v>3.7077430636330608E-2</v>
      </c>
      <c r="K41" s="251">
        <v>6.2911906737694867E-3</v>
      </c>
      <c r="L41" s="4"/>
    </row>
    <row r="42" spans="2:12" x14ac:dyDescent="0.2">
      <c r="B42" s="862"/>
      <c r="C42" s="248" t="s">
        <v>415</v>
      </c>
      <c r="D42" s="249">
        <v>518.32697676000191</v>
      </c>
      <c r="E42" s="249">
        <v>447.64387790999825</v>
      </c>
      <c r="F42" s="249">
        <v>425.10702612000165</v>
      </c>
      <c r="G42" s="249">
        <v>371.35986422999798</v>
      </c>
      <c r="H42" s="249">
        <v>336.49797566999985</v>
      </c>
      <c r="I42" s="250">
        <v>6.2539506533069869E-3</v>
      </c>
      <c r="J42" s="250">
        <v>3.3962520935997317E-2</v>
      </c>
      <c r="K42" s="251">
        <v>-9.3876296061996545E-2</v>
      </c>
      <c r="L42" s="4"/>
    </row>
    <row r="43" spans="2:12" x14ac:dyDescent="0.2">
      <c r="B43" s="862"/>
      <c r="C43" s="248" t="s">
        <v>129</v>
      </c>
      <c r="D43" s="249">
        <v>210.04477084999999</v>
      </c>
      <c r="E43" s="249">
        <v>244.17882053999992</v>
      </c>
      <c r="F43" s="249">
        <v>229.77016894000019</v>
      </c>
      <c r="G43" s="249">
        <v>236.65461072000011</v>
      </c>
      <c r="H43" s="249">
        <v>298.14438254000078</v>
      </c>
      <c r="I43" s="250">
        <v>5.5411336494767538E-3</v>
      </c>
      <c r="J43" s="250">
        <v>3.0091517828015033E-2</v>
      </c>
      <c r="K43" s="251">
        <v>0.25982917312670839</v>
      </c>
      <c r="L43" s="4"/>
    </row>
    <row r="44" spans="2:12" x14ac:dyDescent="0.2">
      <c r="B44" s="862"/>
      <c r="C44" s="248" t="s">
        <v>416</v>
      </c>
      <c r="D44" s="249">
        <v>192.32027024999988</v>
      </c>
      <c r="E44" s="249">
        <v>231.36771421999964</v>
      </c>
      <c r="F44" s="249">
        <v>265.07588453999944</v>
      </c>
      <c r="G44" s="249">
        <v>175.95607096000037</v>
      </c>
      <c r="H44" s="249">
        <v>292.12001404</v>
      </c>
      <c r="I44" s="250">
        <v>5.4291683300975654E-3</v>
      </c>
      <c r="J44" s="250">
        <v>2.948348224949467E-2</v>
      </c>
      <c r="K44" s="251">
        <v>0.66018718448428459</v>
      </c>
      <c r="L44" s="4"/>
    </row>
    <row r="45" spans="2:12" x14ac:dyDescent="0.2">
      <c r="B45" s="862"/>
      <c r="C45" s="257" t="s">
        <v>85</v>
      </c>
      <c r="D45" s="249">
        <v>1694.3393680799984</v>
      </c>
      <c r="E45" s="249">
        <v>1769.7050183800031</v>
      </c>
      <c r="F45" s="249">
        <v>1616.0490504900008</v>
      </c>
      <c r="G45" s="249">
        <v>1661.2873720699997</v>
      </c>
      <c r="H45" s="249">
        <v>1717.7548018600007</v>
      </c>
      <c r="I45" s="250">
        <v>3.1925166099212664E-2</v>
      </c>
      <c r="J45" s="250">
        <v>0.17337187038026328</v>
      </c>
      <c r="K45" s="251">
        <v>3.3990163736477008E-2</v>
      </c>
      <c r="L45" s="4"/>
    </row>
    <row r="46" spans="2:12" x14ac:dyDescent="0.2">
      <c r="B46" s="252"/>
      <c r="C46" s="253" t="s">
        <v>130</v>
      </c>
      <c r="D46" s="254">
        <v>10847.14381976</v>
      </c>
      <c r="E46" s="254">
        <v>12525.743119709974</v>
      </c>
      <c r="F46" s="254">
        <v>10546.699414589988</v>
      </c>
      <c r="G46" s="254">
        <v>9738.8493547899798</v>
      </c>
      <c r="H46" s="254">
        <v>9907.9210375499915</v>
      </c>
      <c r="I46" s="255">
        <v>0.18414271028621859</v>
      </c>
      <c r="J46" s="255">
        <v>1</v>
      </c>
      <c r="K46" s="256">
        <v>1.7360539895491467E-2</v>
      </c>
      <c r="L46" s="4"/>
    </row>
    <row r="47" spans="2:12" x14ac:dyDescent="0.2">
      <c r="B47" s="858" t="s">
        <v>417</v>
      </c>
      <c r="C47" s="248" t="s">
        <v>131</v>
      </c>
      <c r="D47" s="249">
        <v>457.23089085000043</v>
      </c>
      <c r="E47" s="249">
        <v>408.36857760000055</v>
      </c>
      <c r="F47" s="249">
        <v>285.67460326999964</v>
      </c>
      <c r="G47" s="249">
        <v>269.58139450000016</v>
      </c>
      <c r="H47" s="249">
        <v>355.88885565000038</v>
      </c>
      <c r="I47" s="250">
        <v>6.6143379818716305E-3</v>
      </c>
      <c r="J47" s="250">
        <v>0.79637328192371792</v>
      </c>
      <c r="K47" s="251">
        <v>0.32015362673702685</v>
      </c>
      <c r="L47" s="4"/>
    </row>
    <row r="48" spans="2:12" x14ac:dyDescent="0.2">
      <c r="B48" s="859"/>
      <c r="C48" s="258" t="s">
        <v>418</v>
      </c>
      <c r="D48" s="249">
        <v>65.631963370000008</v>
      </c>
      <c r="E48" s="249">
        <v>112.41542442999999</v>
      </c>
      <c r="F48" s="249">
        <v>130.13925274000005</v>
      </c>
      <c r="G48" s="249">
        <v>102.25513312999998</v>
      </c>
      <c r="H48" s="249">
        <v>90.241170440000175</v>
      </c>
      <c r="I48" s="250">
        <v>1.6771685645499757E-3</v>
      </c>
      <c r="J48" s="250">
        <v>0.20193286731803978</v>
      </c>
      <c r="K48" s="251">
        <v>-0.11749006942004658</v>
      </c>
      <c r="L48" s="4"/>
    </row>
    <row r="49" spans="2:12" x14ac:dyDescent="0.2">
      <c r="B49" s="860"/>
      <c r="C49" s="248" t="s">
        <v>85</v>
      </c>
      <c r="D49" s="249">
        <v>0.13994834000000003</v>
      </c>
      <c r="E49" s="249">
        <v>0.33315199999999995</v>
      </c>
      <c r="F49" s="249">
        <v>0.46424127000000004</v>
      </c>
      <c r="G49" s="249">
        <v>0.51302439999999994</v>
      </c>
      <c r="H49" s="249">
        <v>0.75695986000000026</v>
      </c>
      <c r="I49" s="250">
        <v>1.4068404428134638E-5</v>
      </c>
      <c r="J49" s="250">
        <v>1.6938507582422457E-3</v>
      </c>
      <c r="K49" s="251">
        <v>0.47548510363249852</v>
      </c>
      <c r="L49" s="4"/>
    </row>
    <row r="50" spans="2:12" x14ac:dyDescent="0.2">
      <c r="B50" s="252"/>
      <c r="C50" s="253" t="s">
        <v>133</v>
      </c>
      <c r="D50" s="254">
        <v>523.00280256000053</v>
      </c>
      <c r="E50" s="254">
        <v>521.11715403000062</v>
      </c>
      <c r="F50" s="254">
        <v>416.27809727999966</v>
      </c>
      <c r="G50" s="254">
        <v>372.34955203000015</v>
      </c>
      <c r="H50" s="254">
        <v>446.88698595000056</v>
      </c>
      <c r="I50" s="255">
        <v>8.3055749508497423E-3</v>
      </c>
      <c r="J50" s="255">
        <v>1</v>
      </c>
      <c r="K50" s="256">
        <v>0.20018134442120927</v>
      </c>
      <c r="L50" s="4"/>
    </row>
    <row r="51" spans="2:12" x14ac:dyDescent="0.2">
      <c r="B51" s="861" t="s">
        <v>3</v>
      </c>
      <c r="C51" s="863"/>
      <c r="D51" s="249">
        <v>625.15026379999904</v>
      </c>
      <c r="E51" s="249">
        <v>732.53769438000006</v>
      </c>
      <c r="F51" s="249">
        <v>678.09726773000159</v>
      </c>
      <c r="G51" s="249">
        <v>666.91378556999655</v>
      </c>
      <c r="H51" s="249">
        <v>731.02873611000052</v>
      </c>
      <c r="I51" s="250">
        <v>1.3586464027542483E-2</v>
      </c>
      <c r="J51" s="259" t="s">
        <v>257</v>
      </c>
      <c r="K51" s="251">
        <v>9.6136789982840698E-2</v>
      </c>
      <c r="L51" s="4"/>
    </row>
    <row r="52" spans="2:12" ht="13.5" thickBot="1" x14ac:dyDescent="0.25">
      <c r="B52" s="855" t="s">
        <v>4</v>
      </c>
      <c r="C52" s="856"/>
      <c r="D52" s="260">
        <v>70693.904437579855</v>
      </c>
      <c r="E52" s="260">
        <v>71840.399999999994</v>
      </c>
      <c r="F52" s="260">
        <v>65693.253148149801</v>
      </c>
      <c r="G52" s="260">
        <v>57321.871831829973</v>
      </c>
      <c r="H52" s="260">
        <v>53805.665302470079</v>
      </c>
      <c r="I52" s="261">
        <v>1</v>
      </c>
      <c r="J52" s="262" t="s">
        <v>257</v>
      </c>
      <c r="K52" s="263">
        <v>-6.1341446414654555E-2</v>
      </c>
      <c r="L52" s="4"/>
    </row>
    <row r="53" spans="2:12" x14ac:dyDescent="0.2">
      <c r="B53" s="857" t="s">
        <v>419</v>
      </c>
      <c r="C53" s="857"/>
      <c r="D53" s="857"/>
      <c r="E53" s="857"/>
      <c r="F53" s="857"/>
      <c r="G53" s="857"/>
      <c r="H53" s="857"/>
      <c r="I53" s="857"/>
      <c r="J53" s="857"/>
      <c r="K53" s="857"/>
    </row>
  </sheetData>
  <mergeCells count="8">
    <mergeCell ref="B52:C52"/>
    <mergeCell ref="B53:K53"/>
    <mergeCell ref="B5:B9"/>
    <mergeCell ref="B11:B21"/>
    <mergeCell ref="B23:B33"/>
    <mergeCell ref="B35:B45"/>
    <mergeCell ref="B47:B49"/>
    <mergeCell ref="B51:C5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workbookViewId="0">
      <selection activeCell="C15" sqref="C15"/>
    </sheetView>
  </sheetViews>
  <sheetFormatPr baseColWidth="10" defaultRowHeight="15" x14ac:dyDescent="0.25"/>
  <cols>
    <col min="1" max="1" width="11.42578125" style="34"/>
    <col min="2" max="2" width="27.5703125" style="34" customWidth="1"/>
    <col min="3" max="7" width="13" style="34" bestFit="1" customWidth="1"/>
    <col min="8" max="8" width="18.42578125" style="34" customWidth="1"/>
  </cols>
  <sheetData>
    <row r="3" spans="2:8" x14ac:dyDescent="0.25">
      <c r="B3" s="156" t="s">
        <v>420</v>
      </c>
    </row>
    <row r="4" spans="2:8" ht="15.75" thickBot="1" x14ac:dyDescent="0.3">
      <c r="B4" s="2" t="s">
        <v>136</v>
      </c>
    </row>
    <row r="5" spans="2:8" x14ac:dyDescent="0.25">
      <c r="B5" s="264" t="s">
        <v>421</v>
      </c>
      <c r="C5" s="265">
        <v>2012</v>
      </c>
      <c r="D5" s="265">
        <v>2013</v>
      </c>
      <c r="E5" s="265">
        <v>2014</v>
      </c>
      <c r="F5" s="266">
        <v>2015</v>
      </c>
      <c r="G5" s="266">
        <v>2016</v>
      </c>
      <c r="H5" s="267" t="s">
        <v>6</v>
      </c>
    </row>
    <row r="6" spans="2:8" x14ac:dyDescent="0.25">
      <c r="B6" s="268" t="s">
        <v>422</v>
      </c>
      <c r="C6" s="269">
        <v>50564550.35754019</v>
      </c>
      <c r="D6" s="270">
        <v>51796134.127939686</v>
      </c>
      <c r="E6" s="270">
        <v>49875898.337859653</v>
      </c>
      <c r="F6" s="271">
        <v>50733697.654930443</v>
      </c>
      <c r="G6" s="271">
        <v>52710435.81997969</v>
      </c>
      <c r="H6" s="272">
        <v>3.8963021747285165E-2</v>
      </c>
    </row>
    <row r="7" spans="2:8" x14ac:dyDescent="0.25">
      <c r="B7" s="268" t="s">
        <v>139</v>
      </c>
      <c r="C7" s="269">
        <v>4221755.9258999918</v>
      </c>
      <c r="D7" s="270">
        <v>3830623.845960001</v>
      </c>
      <c r="E7" s="270">
        <v>3406077.67423</v>
      </c>
      <c r="F7" s="271">
        <v>3753891.8627500008</v>
      </c>
      <c r="G7" s="271">
        <v>3605088.6825600131</v>
      </c>
      <c r="H7" s="272">
        <v>-3.963970876906886E-2</v>
      </c>
    </row>
    <row r="8" spans="2:8" x14ac:dyDescent="0.25">
      <c r="B8" s="268" t="s">
        <v>140</v>
      </c>
      <c r="C8" s="269">
        <v>296544.05531999981</v>
      </c>
      <c r="D8" s="273">
        <v>1341694.3643500016</v>
      </c>
      <c r="E8" s="273">
        <v>1243199.516940007</v>
      </c>
      <c r="F8" s="273">
        <v>762826.454110033</v>
      </c>
      <c r="G8" s="273">
        <v>499370.07873001148</v>
      </c>
      <c r="H8" s="274">
        <v>-0.34536869291900507</v>
      </c>
    </row>
    <row r="9" spans="2:8" x14ac:dyDescent="0.25">
      <c r="B9" s="268" t="s">
        <v>141</v>
      </c>
      <c r="C9" s="269">
        <v>27</v>
      </c>
      <c r="D9" s="273">
        <v>0</v>
      </c>
      <c r="E9" s="273">
        <v>2.0099999999999998</v>
      </c>
      <c r="F9" s="273">
        <v>1.4514</v>
      </c>
      <c r="G9" s="273">
        <v>777.18676000000005</v>
      </c>
      <c r="H9" s="274">
        <v>534.47400000000005</v>
      </c>
    </row>
    <row r="10" spans="2:8" x14ac:dyDescent="0.25">
      <c r="B10" s="268" t="s">
        <v>142</v>
      </c>
      <c r="C10" s="269">
        <v>115194.70918000001</v>
      </c>
      <c r="D10" s="273">
        <v>43366.578000000001</v>
      </c>
      <c r="E10" s="273">
        <v>58198.146000000001</v>
      </c>
      <c r="F10" s="273">
        <v>30808.159780000002</v>
      </c>
      <c r="G10" s="273">
        <v>4875.2592000000004</v>
      </c>
      <c r="H10" s="274">
        <v>-0.84175428734419522</v>
      </c>
    </row>
    <row r="11" spans="2:8" x14ac:dyDescent="0.25">
      <c r="B11" s="268" t="s">
        <v>143</v>
      </c>
      <c r="C11" s="269">
        <v>135831.10794999998</v>
      </c>
      <c r="D11" s="273">
        <v>100514.36510999998</v>
      </c>
      <c r="E11" s="273">
        <v>4417.5735900000009</v>
      </c>
      <c r="F11" s="273">
        <v>1022.50298</v>
      </c>
      <c r="G11" s="273">
        <v>417.06412</v>
      </c>
      <c r="H11" s="274">
        <v>-0.59211451882516764</v>
      </c>
    </row>
    <row r="12" spans="2:8" ht="15.75" thickBot="1" x14ac:dyDescent="0.3">
      <c r="B12" s="275" t="s">
        <v>144</v>
      </c>
      <c r="C12" s="276">
        <v>55333903.15589004</v>
      </c>
      <c r="D12" s="277">
        <v>57112333.281357951</v>
      </c>
      <c r="E12" s="277">
        <v>54587794</v>
      </c>
      <c r="F12" s="277">
        <v>55282248.085947037</v>
      </c>
      <c r="G12" s="277">
        <v>56820964.091341436</v>
      </c>
      <c r="H12" s="278">
        <v>2.7833817521352611E-2</v>
      </c>
    </row>
    <row r="13" spans="2:8" x14ac:dyDescent="0.25">
      <c r="B13" s="864" t="s">
        <v>423</v>
      </c>
      <c r="C13" s="864"/>
      <c r="D13" s="864"/>
      <c r="E13" s="864"/>
      <c r="F13" s="864"/>
      <c r="G13" s="864"/>
      <c r="H13" s="864"/>
    </row>
    <row r="14" spans="2:8" x14ac:dyDescent="0.25">
      <c r="B14" s="865" t="s">
        <v>424</v>
      </c>
      <c r="C14" s="865"/>
      <c r="D14" s="865"/>
      <c r="E14" s="865"/>
      <c r="F14" s="865"/>
      <c r="G14" s="865"/>
      <c r="H14" s="865"/>
    </row>
  </sheetData>
  <mergeCells count="2">
    <mergeCell ref="B13:H13"/>
    <mergeCell ref="B14:H14"/>
  </mergeCells>
  <pageMargins left="0.7" right="0.7" top="0.75" bottom="0.75" header="0.3" footer="0.3"/>
  <pageSetup paperSize="1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I24" sqref="I24"/>
    </sheetView>
  </sheetViews>
  <sheetFormatPr baseColWidth="10" defaultRowHeight="12.75" x14ac:dyDescent="0.2"/>
  <cols>
    <col min="2" max="2" width="31" bestFit="1" customWidth="1"/>
    <col min="3" max="3" width="20.28515625" customWidth="1"/>
  </cols>
  <sheetData>
    <row r="2" spans="2:11" ht="15" x14ac:dyDescent="0.25">
      <c r="B2" s="870" t="s">
        <v>425</v>
      </c>
      <c r="C2" s="870"/>
      <c r="D2" s="870"/>
      <c r="E2" s="870"/>
      <c r="F2" s="870"/>
      <c r="G2" s="870"/>
      <c r="H2" s="870"/>
      <c r="I2" s="870"/>
      <c r="J2" s="870"/>
    </row>
    <row r="3" spans="2:11" ht="13.5" thickBot="1" x14ac:dyDescent="0.25">
      <c r="B3" s="871" t="s">
        <v>366</v>
      </c>
      <c r="C3" s="871"/>
      <c r="D3" s="871"/>
      <c r="E3" s="871"/>
      <c r="F3" s="871"/>
      <c r="G3" s="871"/>
      <c r="H3" s="871"/>
      <c r="I3" s="871"/>
      <c r="J3" s="871"/>
    </row>
    <row r="4" spans="2:11" ht="24" x14ac:dyDescent="0.2">
      <c r="B4" s="872" t="s">
        <v>146</v>
      </c>
      <c r="C4" s="873"/>
      <c r="D4" s="279">
        <v>2012</v>
      </c>
      <c r="E4" s="279">
        <v>2013</v>
      </c>
      <c r="F4" s="279">
        <v>2014</v>
      </c>
      <c r="G4" s="265">
        <v>2015</v>
      </c>
      <c r="H4" s="265">
        <v>2016</v>
      </c>
      <c r="I4" s="266" t="s">
        <v>97</v>
      </c>
      <c r="J4" s="267" t="s">
        <v>6</v>
      </c>
    </row>
    <row r="5" spans="2:11" x14ac:dyDescent="0.2">
      <c r="B5" s="874" t="s">
        <v>426</v>
      </c>
      <c r="C5" s="280" t="s">
        <v>427</v>
      </c>
      <c r="D5" s="281">
        <v>6111.85373342</v>
      </c>
      <c r="E5" s="281">
        <v>6675.1616465399993</v>
      </c>
      <c r="F5" s="281">
        <v>6074.6924758399982</v>
      </c>
      <c r="G5" s="282">
        <v>2969.3150876999994</v>
      </c>
      <c r="H5" s="282">
        <v>2382.6381564399999</v>
      </c>
      <c r="I5" s="283">
        <v>4.4282291521644208E-2</v>
      </c>
      <c r="J5" s="284">
        <v>-0.19757988422657879</v>
      </c>
      <c r="K5" s="4"/>
    </row>
    <row r="6" spans="2:11" ht="24" x14ac:dyDescent="0.2">
      <c r="B6" s="874"/>
      <c r="C6" s="285" t="s">
        <v>428</v>
      </c>
      <c r="D6" s="281">
        <v>4568.2371934799994</v>
      </c>
      <c r="E6" s="281">
        <v>4128.7943271799995</v>
      </c>
      <c r="F6" s="281">
        <v>3964.0858333700003</v>
      </c>
      <c r="G6" s="282">
        <v>2572.1268354699996</v>
      </c>
      <c r="H6" s="282">
        <v>2137.8391611500001</v>
      </c>
      <c r="I6" s="283">
        <v>3.9732603418842112E-2</v>
      </c>
      <c r="J6" s="284">
        <v>-0.16884380207504157</v>
      </c>
      <c r="K6" s="4"/>
    </row>
    <row r="7" spans="2:11" x14ac:dyDescent="0.2">
      <c r="B7" s="874"/>
      <c r="C7" s="280" t="s">
        <v>374</v>
      </c>
      <c r="D7" s="281">
        <v>1594.5825422</v>
      </c>
      <c r="E7" s="281">
        <v>949.51755983999999</v>
      </c>
      <c r="F7" s="281">
        <v>1157.8355569100002</v>
      </c>
      <c r="G7" s="282">
        <v>817.19947775000003</v>
      </c>
      <c r="H7" s="282">
        <v>800.32417749000012</v>
      </c>
      <c r="I7" s="283">
        <v>1.4874347766001106E-2</v>
      </c>
      <c r="J7" s="284">
        <v>-2.0650160357985947E-2</v>
      </c>
      <c r="K7" s="4"/>
    </row>
    <row r="8" spans="2:11" ht="24" x14ac:dyDescent="0.2">
      <c r="B8" s="874"/>
      <c r="C8" s="280" t="s">
        <v>429</v>
      </c>
      <c r="D8" s="281">
        <v>1061.5139069400002</v>
      </c>
      <c r="E8" s="281">
        <v>1042.4726119900004</v>
      </c>
      <c r="F8" s="281">
        <v>872.49296196999978</v>
      </c>
      <c r="G8" s="282">
        <v>725.08060017999992</v>
      </c>
      <c r="H8" s="282">
        <v>783.45220269000004</v>
      </c>
      <c r="I8" s="283">
        <v>1.4560775306574134E-2</v>
      </c>
      <c r="J8" s="284">
        <v>8.0503605386090138E-2</v>
      </c>
      <c r="K8" s="4"/>
    </row>
    <row r="9" spans="2:11" x14ac:dyDescent="0.2">
      <c r="B9" s="874"/>
      <c r="C9" s="280" t="s">
        <v>430</v>
      </c>
      <c r="D9" s="281">
        <v>494.44758379999996</v>
      </c>
      <c r="E9" s="281">
        <v>679.54259456999989</v>
      </c>
      <c r="F9" s="281">
        <v>666.57851974999983</v>
      </c>
      <c r="G9" s="282">
        <v>357.15515409000011</v>
      </c>
      <c r="H9" s="282">
        <v>353.4996846599999</v>
      </c>
      <c r="I9" s="283">
        <v>6.5699342750022861E-3</v>
      </c>
      <c r="J9" s="284">
        <v>-1.0234961999397774E-2</v>
      </c>
      <c r="K9" s="4"/>
    </row>
    <row r="10" spans="2:11" x14ac:dyDescent="0.2">
      <c r="B10" s="866" t="s">
        <v>431</v>
      </c>
      <c r="C10" s="867"/>
      <c r="D10" s="286">
        <v>13830.634959840001</v>
      </c>
      <c r="E10" s="286">
        <v>13475.488740119999</v>
      </c>
      <c r="F10" s="286">
        <v>12735.685347839997</v>
      </c>
      <c r="G10" s="286">
        <v>7440.8771551899999</v>
      </c>
      <c r="H10" s="286">
        <v>6457.7</v>
      </c>
      <c r="I10" s="287">
        <v>0.12001995228806385</v>
      </c>
      <c r="J10" s="288">
        <v>-0.1321247149033058</v>
      </c>
      <c r="K10" s="4"/>
    </row>
    <row r="11" spans="2:11" x14ac:dyDescent="0.2">
      <c r="B11" s="875" t="s">
        <v>432</v>
      </c>
      <c r="C11" s="876"/>
      <c r="D11" s="289">
        <v>1717.8177048900016</v>
      </c>
      <c r="E11" s="289">
        <v>1250.1836346099999</v>
      </c>
      <c r="F11" s="289">
        <v>986.08035304000009</v>
      </c>
      <c r="G11" s="290">
        <v>737.54495639000038</v>
      </c>
      <c r="H11" s="290">
        <v>606.32163634999995</v>
      </c>
      <c r="I11" s="291">
        <v>1.126873225972664E-2</v>
      </c>
      <c r="J11" s="292">
        <v>-0.17791907991926137</v>
      </c>
      <c r="K11" s="4"/>
    </row>
    <row r="12" spans="2:11" x14ac:dyDescent="0.2">
      <c r="B12" s="866" t="s">
        <v>433</v>
      </c>
      <c r="C12" s="867"/>
      <c r="D12" s="286">
        <v>15548.4</v>
      </c>
      <c r="E12" s="286">
        <v>14725.672374729998</v>
      </c>
      <c r="F12" s="286">
        <v>13721.765700879998</v>
      </c>
      <c r="G12" s="286">
        <v>8178.4221115800001</v>
      </c>
      <c r="H12" s="286">
        <v>7064</v>
      </c>
      <c r="I12" s="287">
        <v>0.13128868454779047</v>
      </c>
      <c r="J12" s="288">
        <v>-0.13625453389379028</v>
      </c>
      <c r="K12" s="4"/>
    </row>
    <row r="13" spans="2:11" ht="13.5" thickBot="1" x14ac:dyDescent="0.25">
      <c r="B13" s="868" t="s">
        <v>434</v>
      </c>
      <c r="C13" s="869"/>
      <c r="D13" s="238">
        <v>70693.904437578894</v>
      </c>
      <c r="E13" s="238">
        <v>71840.399999999994</v>
      </c>
      <c r="F13" s="238">
        <v>65693.253148150572</v>
      </c>
      <c r="G13" s="293">
        <v>57321.8</v>
      </c>
      <c r="H13" s="293">
        <v>53805.665302470152</v>
      </c>
      <c r="I13" s="294">
        <v>1</v>
      </c>
      <c r="J13" s="295">
        <v>-6.1341446414649892E-2</v>
      </c>
      <c r="K13" s="4"/>
    </row>
    <row r="14" spans="2:11" x14ac:dyDescent="0.2">
      <c r="B14" s="854" t="s">
        <v>399</v>
      </c>
      <c r="C14" s="854"/>
      <c r="D14" s="854"/>
      <c r="E14" s="854"/>
      <c r="F14" s="854"/>
      <c r="G14" s="854"/>
      <c r="H14" s="854"/>
      <c r="I14" s="854"/>
      <c r="J14" s="854"/>
    </row>
  </sheetData>
  <mergeCells count="9">
    <mergeCell ref="B12:C12"/>
    <mergeCell ref="B13:C13"/>
    <mergeCell ref="B14:J14"/>
    <mergeCell ref="B2:J2"/>
    <mergeCell ref="B3:J3"/>
    <mergeCell ref="B4:C4"/>
    <mergeCell ref="B5:B9"/>
    <mergeCell ref="B10:C10"/>
    <mergeCell ref="B11:C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B25" sqref="B25:J25"/>
    </sheetView>
  </sheetViews>
  <sheetFormatPr baseColWidth="10" defaultRowHeight="12.75" x14ac:dyDescent="0.2"/>
  <cols>
    <col min="3" max="3" width="43.28515625" customWidth="1"/>
  </cols>
  <sheetData>
    <row r="2" spans="2:11" ht="15" x14ac:dyDescent="0.25">
      <c r="B2" s="156" t="s">
        <v>435</v>
      </c>
    </row>
    <row r="3" spans="2:11" ht="13.5" thickBot="1" x14ac:dyDescent="0.25">
      <c r="B3" t="s">
        <v>366</v>
      </c>
    </row>
    <row r="4" spans="2:11" ht="24" x14ac:dyDescent="0.2">
      <c r="B4" s="877" t="s">
        <v>146</v>
      </c>
      <c r="C4" s="878"/>
      <c r="D4" s="266">
        <v>2012</v>
      </c>
      <c r="E4" s="266">
        <v>2013</v>
      </c>
      <c r="F4" s="266">
        <v>2014</v>
      </c>
      <c r="G4" s="266">
        <v>2015</v>
      </c>
      <c r="H4" s="266">
        <v>2016</v>
      </c>
      <c r="I4" s="266" t="s">
        <v>97</v>
      </c>
      <c r="J4" s="267" t="s">
        <v>6</v>
      </c>
    </row>
    <row r="5" spans="2:11" ht="24" x14ac:dyDescent="0.2">
      <c r="B5" s="874" t="s">
        <v>436</v>
      </c>
      <c r="C5" s="280" t="s">
        <v>437</v>
      </c>
      <c r="D5" s="281">
        <v>1865.5936885500003</v>
      </c>
      <c r="E5" s="281">
        <v>1335.7995757099995</v>
      </c>
      <c r="F5" s="281">
        <v>956.2071210699994</v>
      </c>
      <c r="G5" s="282">
        <v>738.76642620999985</v>
      </c>
      <c r="H5" s="282">
        <v>709.16254704000016</v>
      </c>
      <c r="I5" s="283">
        <v>1.3180072080763902E-2</v>
      </c>
      <c r="J5" s="284">
        <v>-4.0072041879153475E-2</v>
      </c>
      <c r="K5" s="4"/>
    </row>
    <row r="6" spans="2:11" x14ac:dyDescent="0.2">
      <c r="B6" s="874"/>
      <c r="C6" s="280" t="s">
        <v>438</v>
      </c>
      <c r="D6" s="281">
        <v>1238.7735538199993</v>
      </c>
      <c r="E6" s="281">
        <v>952.82278998000049</v>
      </c>
      <c r="F6" s="281">
        <v>453.07663577999966</v>
      </c>
      <c r="G6" s="282">
        <v>442.51760040999983</v>
      </c>
      <c r="H6" s="282">
        <v>374.68450139999999</v>
      </c>
      <c r="I6" s="283">
        <v>6.9636626420973916E-3</v>
      </c>
      <c r="J6" s="284">
        <v>-0.15328904194353254</v>
      </c>
      <c r="K6" s="4"/>
    </row>
    <row r="7" spans="2:11" x14ac:dyDescent="0.2">
      <c r="B7" s="874"/>
      <c r="C7" s="280" t="s">
        <v>439</v>
      </c>
      <c r="D7" s="281">
        <v>578.10216086000014</v>
      </c>
      <c r="E7" s="281">
        <v>633.72469719000003</v>
      </c>
      <c r="F7" s="281">
        <v>371.12666322000013</v>
      </c>
      <c r="G7" s="282">
        <v>311.59242737000005</v>
      </c>
      <c r="H7" s="282">
        <v>263.32271904999999</v>
      </c>
      <c r="I7" s="283">
        <v>4.893958983124334E-3</v>
      </c>
      <c r="J7" s="284">
        <v>-0.15491296989282177</v>
      </c>
      <c r="K7" s="4"/>
    </row>
    <row r="8" spans="2:11" x14ac:dyDescent="0.2">
      <c r="B8" s="874"/>
      <c r="C8" s="280" t="s">
        <v>440</v>
      </c>
      <c r="D8" s="281">
        <v>7610.6816037899534</v>
      </c>
      <c r="E8" s="281">
        <v>8063.141847930051</v>
      </c>
      <c r="F8" s="281">
        <v>7518.4551549599773</v>
      </c>
      <c r="G8" s="282">
        <v>7165.7002384099924</v>
      </c>
      <c r="H8" s="282">
        <v>6938.3464849300271</v>
      </c>
      <c r="I8" s="283">
        <v>0.12895196901527078</v>
      </c>
      <c r="J8" s="284">
        <v>-3.1728058098396406E-2</v>
      </c>
      <c r="K8" s="4"/>
    </row>
    <row r="9" spans="2:11" x14ac:dyDescent="0.2">
      <c r="B9" s="874"/>
      <c r="C9" s="296" t="s">
        <v>441</v>
      </c>
      <c r="D9" s="297">
        <v>11293.151007020106</v>
      </c>
      <c r="E9" s="297">
        <v>10985.488910810111</v>
      </c>
      <c r="F9" s="297">
        <v>9298.8655750299768</v>
      </c>
      <c r="G9" s="298">
        <v>8658.5766923999672</v>
      </c>
      <c r="H9" s="298">
        <v>8285.5162524200496</v>
      </c>
      <c r="I9" s="299">
        <v>0.15398966272125683</v>
      </c>
      <c r="J9" s="300">
        <v>-4.3085654055287192E-2</v>
      </c>
      <c r="K9" s="4"/>
    </row>
    <row r="10" spans="2:11" ht="24" x14ac:dyDescent="0.2">
      <c r="B10" s="874" t="s">
        <v>442</v>
      </c>
      <c r="C10" s="280" t="s">
        <v>443</v>
      </c>
      <c r="D10" s="281">
        <v>4467.1239957299931</v>
      </c>
      <c r="E10" s="281">
        <v>4910.7023959199742</v>
      </c>
      <c r="F10" s="281">
        <v>4104.6223056300068</v>
      </c>
      <c r="G10" s="282">
        <v>4195.404613520026</v>
      </c>
      <c r="H10" s="282">
        <v>4022.99598211998</v>
      </c>
      <c r="I10" s="283">
        <v>7.4769003589206934E-2</v>
      </c>
      <c r="J10" s="284">
        <v>-4.1094637414576307E-2</v>
      </c>
      <c r="K10" s="4"/>
    </row>
    <row r="11" spans="2:11" ht="24" x14ac:dyDescent="0.2">
      <c r="B11" s="874"/>
      <c r="C11" s="280" t="s">
        <v>444</v>
      </c>
      <c r="D11" s="281">
        <v>4379.2833861300287</v>
      </c>
      <c r="E11" s="281">
        <v>4622.9465786400278</v>
      </c>
      <c r="F11" s="281">
        <v>3945.1951363999924</v>
      </c>
      <c r="G11" s="282">
        <v>3961.3785287499504</v>
      </c>
      <c r="H11" s="282">
        <v>3671.5719235200172</v>
      </c>
      <c r="I11" s="283">
        <v>6.8237645662036467E-2</v>
      </c>
      <c r="J11" s="284">
        <v>-7.3158018888284437E-2</v>
      </c>
      <c r="K11" s="4"/>
    </row>
    <row r="12" spans="2:11" x14ac:dyDescent="0.2">
      <c r="B12" s="874"/>
      <c r="C12" s="280" t="s">
        <v>445</v>
      </c>
      <c r="D12" s="281">
        <v>2831.3513577599788</v>
      </c>
      <c r="E12" s="281">
        <v>3192.3761241500288</v>
      </c>
      <c r="F12" s="281">
        <v>3206.2906344800194</v>
      </c>
      <c r="G12" s="282">
        <v>3014.5468321800004</v>
      </c>
      <c r="H12" s="282">
        <v>3004.6177160900056</v>
      </c>
      <c r="I12" s="283">
        <v>5.5842032603806969E-2</v>
      </c>
      <c r="J12" s="284">
        <v>-3.293734230300327E-3</v>
      </c>
      <c r="K12" s="4"/>
    </row>
    <row r="13" spans="2:11" ht="24" x14ac:dyDescent="0.2">
      <c r="B13" s="874"/>
      <c r="C13" s="280" t="s">
        <v>446</v>
      </c>
      <c r="D13" s="281">
        <v>3225.7361835600013</v>
      </c>
      <c r="E13" s="281">
        <v>3835.0196254199991</v>
      </c>
      <c r="F13" s="281">
        <v>3155.9366512500001</v>
      </c>
      <c r="G13" s="282">
        <v>2745.0322347100005</v>
      </c>
      <c r="H13" s="282">
        <v>2805.2866482500017</v>
      </c>
      <c r="I13" s="283">
        <v>5.2137384278775359E-2</v>
      </c>
      <c r="J13" s="284">
        <v>2.1950348261162267E-2</v>
      </c>
      <c r="K13" s="4"/>
    </row>
    <row r="14" spans="2:11" x14ac:dyDescent="0.2">
      <c r="B14" s="874"/>
      <c r="C14" s="280" t="s">
        <v>447</v>
      </c>
      <c r="D14" s="281">
        <v>2307.045761670001</v>
      </c>
      <c r="E14" s="281">
        <v>2401.2822327900017</v>
      </c>
      <c r="F14" s="281">
        <v>2345.3631492200107</v>
      </c>
      <c r="G14" s="282">
        <v>2253.4215126800054</v>
      </c>
      <c r="H14" s="282">
        <v>2080.7923562699957</v>
      </c>
      <c r="I14" s="283">
        <v>3.8672365532008562E-2</v>
      </c>
      <c r="J14" s="284">
        <v>-7.6607574498878783E-2</v>
      </c>
      <c r="K14" s="4"/>
    </row>
    <row r="15" spans="2:11" x14ac:dyDescent="0.2">
      <c r="B15" s="874"/>
      <c r="C15" s="280" t="s">
        <v>448</v>
      </c>
      <c r="D15" s="281">
        <v>996.51568120999968</v>
      </c>
      <c r="E15" s="281">
        <v>1125.3302002299993</v>
      </c>
      <c r="F15" s="281">
        <v>1120.9576317399997</v>
      </c>
      <c r="G15" s="282">
        <v>1034.9078036400001</v>
      </c>
      <c r="H15" s="282">
        <v>1188.2589237399993</v>
      </c>
      <c r="I15" s="283">
        <v>2.20842715550526E-2</v>
      </c>
      <c r="J15" s="284">
        <v>0.14817853296750627</v>
      </c>
      <c r="K15" s="4"/>
    </row>
    <row r="16" spans="2:11" x14ac:dyDescent="0.2">
      <c r="B16" s="874"/>
      <c r="C16" s="280" t="s">
        <v>449</v>
      </c>
      <c r="D16" s="281">
        <v>1052.8371498100032</v>
      </c>
      <c r="E16" s="281">
        <v>1111.149736909995</v>
      </c>
      <c r="F16" s="281">
        <v>1040.03452186</v>
      </c>
      <c r="G16" s="282">
        <v>1098.2193418699956</v>
      </c>
      <c r="H16" s="282">
        <v>979.85234953999884</v>
      </c>
      <c r="I16" s="283">
        <v>1.8210951282392824E-2</v>
      </c>
      <c r="J16" s="284">
        <v>-0.1077808301285671</v>
      </c>
      <c r="K16" s="4"/>
    </row>
    <row r="17" spans="2:11" x14ac:dyDescent="0.2">
      <c r="B17" s="874"/>
      <c r="C17" s="280" t="s">
        <v>450</v>
      </c>
      <c r="D17" s="281">
        <v>1036.5809325800058</v>
      </c>
      <c r="E17" s="281">
        <v>1136.5010445300002</v>
      </c>
      <c r="F17" s="281">
        <v>1054.7971293499936</v>
      </c>
      <c r="G17" s="282">
        <v>993.9529201899993</v>
      </c>
      <c r="H17" s="282">
        <v>964.74924934000114</v>
      </c>
      <c r="I17" s="283">
        <v>1.7930254071140152E-2</v>
      </c>
      <c r="J17" s="284">
        <v>-2.9381342171031277E-2</v>
      </c>
      <c r="K17" s="4"/>
    </row>
    <row r="18" spans="2:11" x14ac:dyDescent="0.2">
      <c r="B18" s="874"/>
      <c r="C18" s="280" t="s">
        <v>451</v>
      </c>
      <c r="D18" s="281">
        <v>1083.4798014100006</v>
      </c>
      <c r="E18" s="281">
        <v>1158.2425808700002</v>
      </c>
      <c r="F18" s="281">
        <v>845.91751640999985</v>
      </c>
      <c r="G18" s="282">
        <v>855.04911293000009</v>
      </c>
      <c r="H18" s="282">
        <v>935.40030053999999</v>
      </c>
      <c r="I18" s="283">
        <v>1.7384792015518021E-2</v>
      </c>
      <c r="J18" s="284">
        <v>9.3972599228435261E-2</v>
      </c>
      <c r="K18" s="4"/>
    </row>
    <row r="19" spans="2:11" x14ac:dyDescent="0.2">
      <c r="B19" s="874"/>
      <c r="C19" s="280" t="s">
        <v>452</v>
      </c>
      <c r="D19" s="281">
        <v>1540.2437703500057</v>
      </c>
      <c r="E19" s="281">
        <v>1310.5722644399989</v>
      </c>
      <c r="F19" s="281">
        <v>1257.9084822300031</v>
      </c>
      <c r="G19" s="282">
        <v>1139.7080502099996</v>
      </c>
      <c r="H19" s="282">
        <v>917.55368627000121</v>
      </c>
      <c r="I19" s="283">
        <v>1.7053105488278299E-2</v>
      </c>
      <c r="J19" s="284">
        <v>-0.19492216791753358</v>
      </c>
      <c r="K19" s="4"/>
    </row>
    <row r="20" spans="2:11" ht="24" x14ac:dyDescent="0.2">
      <c r="B20" s="874"/>
      <c r="C20" s="280" t="s">
        <v>453</v>
      </c>
      <c r="D20" s="281">
        <v>798.93793340000002</v>
      </c>
      <c r="E20" s="281">
        <v>821.34460175000027</v>
      </c>
      <c r="F20" s="281">
        <v>778.28209126999855</v>
      </c>
      <c r="G20" s="282">
        <v>769.09761899999921</v>
      </c>
      <c r="H20" s="282">
        <v>729.22916290000296</v>
      </c>
      <c r="I20" s="283">
        <v>1.3553018233314904E-2</v>
      </c>
      <c r="J20" s="284">
        <v>-5.1837965838243294E-2</v>
      </c>
      <c r="K20" s="4"/>
    </row>
    <row r="21" spans="2:11" x14ac:dyDescent="0.2">
      <c r="B21" s="874"/>
      <c r="C21" s="280" t="s">
        <v>191</v>
      </c>
      <c r="D21" s="281">
        <v>813.45526424000002</v>
      </c>
      <c r="E21" s="281">
        <v>794.76218329000062</v>
      </c>
      <c r="F21" s="281">
        <v>688.64082261000055</v>
      </c>
      <c r="G21" s="282">
        <v>634.2796494499994</v>
      </c>
      <c r="H21" s="282">
        <v>567.84881512000015</v>
      </c>
      <c r="I21" s="283">
        <v>1.0553699353550078E-2</v>
      </c>
      <c r="J21" s="284">
        <v>-0.1047342988027492</v>
      </c>
      <c r="K21" s="4"/>
    </row>
    <row r="22" spans="2:11" x14ac:dyDescent="0.2">
      <c r="B22" s="874"/>
      <c r="C22" s="280" t="s">
        <v>85</v>
      </c>
      <c r="D22" s="281">
        <v>19319.70954797975</v>
      </c>
      <c r="E22" s="281">
        <v>19708.934974340707</v>
      </c>
      <c r="F22" s="281">
        <v>19128.67579978994</v>
      </c>
      <c r="G22" s="282">
        <v>17789.874808720506</v>
      </c>
      <c r="H22" s="282">
        <v>16587.916917570034</v>
      </c>
      <c r="I22" s="283">
        <v>0.30829312906588713</v>
      </c>
      <c r="J22" s="284">
        <v>-6.756415680684158E-2</v>
      </c>
      <c r="K22" s="4"/>
    </row>
    <row r="23" spans="2:11" x14ac:dyDescent="0.2">
      <c r="B23" s="866" t="s">
        <v>454</v>
      </c>
      <c r="C23" s="867"/>
      <c r="D23" s="297">
        <v>55145.451772849767</v>
      </c>
      <c r="E23" s="297">
        <v>57114.653454090498</v>
      </c>
      <c r="F23" s="297">
        <v>51971.487447269319</v>
      </c>
      <c r="G23" s="298">
        <v>49143.449720249286</v>
      </c>
      <c r="H23" s="298">
        <v>46741.590283689751</v>
      </c>
      <c r="I23" s="299">
        <v>0.86871131545221891</v>
      </c>
      <c r="J23" s="300">
        <v>-4.8874457333219379E-2</v>
      </c>
      <c r="K23" s="4"/>
    </row>
    <row r="24" spans="2:11" ht="13.5" thickBot="1" x14ac:dyDescent="0.25">
      <c r="B24" s="868" t="s">
        <v>434</v>
      </c>
      <c r="C24" s="869"/>
      <c r="D24" s="293">
        <v>70693.904437579447</v>
      </c>
      <c r="E24" s="293">
        <v>71840.399999999994</v>
      </c>
      <c r="F24" s="293">
        <v>65693.25314815095</v>
      </c>
      <c r="G24" s="301">
        <v>57321.8</v>
      </c>
      <c r="H24" s="301">
        <v>53805.665302469111</v>
      </c>
      <c r="I24" s="302">
        <v>1</v>
      </c>
      <c r="J24" s="303">
        <v>-6.1341446414649448E-2</v>
      </c>
      <c r="K24" s="4"/>
    </row>
    <row r="25" spans="2:11" x14ac:dyDescent="0.2">
      <c r="B25" s="879" t="s">
        <v>399</v>
      </c>
      <c r="C25" s="879"/>
      <c r="D25" s="879"/>
      <c r="E25" s="879"/>
      <c r="F25" s="879"/>
      <c r="G25" s="879"/>
      <c r="H25" s="879"/>
      <c r="I25" s="879"/>
      <c r="J25" s="879"/>
    </row>
  </sheetData>
  <mergeCells count="6">
    <mergeCell ref="B25:J25"/>
    <mergeCell ref="B4:C4"/>
    <mergeCell ref="B5:B9"/>
    <mergeCell ref="B10:B22"/>
    <mergeCell ref="B23:C23"/>
    <mergeCell ref="B24:C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zoomScaleNormal="100" workbookViewId="0">
      <selection sqref="A1:XFD2"/>
    </sheetView>
  </sheetViews>
  <sheetFormatPr baseColWidth="10" defaultRowHeight="12.75" x14ac:dyDescent="0.2"/>
  <cols>
    <col min="2" max="2" width="25.85546875" customWidth="1"/>
    <col min="3" max="3" width="35.28515625" customWidth="1"/>
    <col min="4" max="4" width="12.5703125" customWidth="1"/>
    <col min="5" max="5" width="12.7109375" customWidth="1"/>
    <col min="6" max="6" width="13.28515625" customWidth="1"/>
    <col min="7" max="7" width="12.7109375" customWidth="1"/>
    <col min="8" max="8" width="14.28515625" customWidth="1"/>
  </cols>
  <sheetData>
    <row r="1" spans="2:9" x14ac:dyDescent="0.2">
      <c r="B1" s="2"/>
      <c r="C1" s="2"/>
      <c r="D1" s="2"/>
      <c r="E1" s="2"/>
      <c r="F1" s="2"/>
      <c r="G1" s="2"/>
      <c r="H1" s="2"/>
      <c r="I1" s="304"/>
    </row>
    <row r="2" spans="2:9" x14ac:dyDescent="0.2">
      <c r="B2" s="1" t="s">
        <v>455</v>
      </c>
      <c r="C2" s="2"/>
      <c r="D2" s="2"/>
      <c r="E2" s="2"/>
      <c r="F2" s="2"/>
      <c r="G2" s="2"/>
      <c r="H2" s="2"/>
      <c r="I2" s="304"/>
    </row>
    <row r="3" spans="2:9" ht="13.5" thickBot="1" x14ac:dyDescent="0.25">
      <c r="B3" s="2" t="s">
        <v>136</v>
      </c>
      <c r="C3" s="2"/>
      <c r="D3" s="2"/>
      <c r="E3" s="2"/>
      <c r="F3" s="2"/>
      <c r="G3" s="2"/>
      <c r="H3" s="2"/>
      <c r="I3" s="304"/>
    </row>
    <row r="4" spans="2:9" x14ac:dyDescent="0.2">
      <c r="B4" s="894" t="s">
        <v>197</v>
      </c>
      <c r="C4" s="896" t="s">
        <v>456</v>
      </c>
      <c r="D4" s="890">
        <v>2012</v>
      </c>
      <c r="E4" s="890">
        <v>2013</v>
      </c>
      <c r="F4" s="890">
        <v>2014</v>
      </c>
      <c r="G4" s="890">
        <v>2015</v>
      </c>
      <c r="H4" s="890">
        <v>2016</v>
      </c>
      <c r="I4" s="892" t="s">
        <v>6</v>
      </c>
    </row>
    <row r="5" spans="2:9" x14ac:dyDescent="0.2">
      <c r="B5" s="895"/>
      <c r="C5" s="897"/>
      <c r="D5" s="891"/>
      <c r="E5" s="891"/>
      <c r="F5" s="891"/>
      <c r="G5" s="891"/>
      <c r="H5" s="891"/>
      <c r="I5" s="893"/>
    </row>
    <row r="6" spans="2:9" x14ac:dyDescent="0.2">
      <c r="B6" s="887" t="s">
        <v>223</v>
      </c>
      <c r="C6" s="305" t="s">
        <v>224</v>
      </c>
      <c r="D6" s="306">
        <v>451632</v>
      </c>
      <c r="E6" s="306">
        <v>330999</v>
      </c>
      <c r="F6" s="306">
        <v>259753</v>
      </c>
      <c r="G6" s="306">
        <v>302504</v>
      </c>
      <c r="H6" s="306">
        <v>311986</v>
      </c>
      <c r="I6" s="307">
        <v>3.1E-2</v>
      </c>
    </row>
    <row r="7" spans="2:9" x14ac:dyDescent="0.2">
      <c r="B7" s="887"/>
      <c r="C7" s="308" t="s">
        <v>457</v>
      </c>
      <c r="D7" s="306">
        <v>542</v>
      </c>
      <c r="E7" s="306">
        <v>7863</v>
      </c>
      <c r="F7" s="306">
        <v>4191</v>
      </c>
      <c r="G7" s="306">
        <v>3118</v>
      </c>
      <c r="H7" s="306">
        <v>5868</v>
      </c>
      <c r="I7" s="307">
        <v>0.88200000000000001</v>
      </c>
    </row>
    <row r="8" spans="2:9" x14ac:dyDescent="0.2">
      <c r="B8" s="887"/>
      <c r="C8" s="305" t="s">
        <v>225</v>
      </c>
      <c r="D8" s="306">
        <v>764</v>
      </c>
      <c r="E8" s="306">
        <v>985</v>
      </c>
      <c r="F8" s="306">
        <v>296</v>
      </c>
      <c r="G8" s="306">
        <v>2653</v>
      </c>
      <c r="H8" s="306">
        <v>1550</v>
      </c>
      <c r="I8" s="307">
        <v>-0.41599999999999998</v>
      </c>
    </row>
    <row r="9" spans="2:9" x14ac:dyDescent="0.2">
      <c r="B9" s="887"/>
      <c r="C9" s="305" t="s">
        <v>227</v>
      </c>
      <c r="D9" s="309">
        <v>0</v>
      </c>
      <c r="E9" s="309">
        <v>0</v>
      </c>
      <c r="F9" s="306">
        <v>4</v>
      </c>
      <c r="G9" s="306">
        <v>34</v>
      </c>
      <c r="H9" s="306">
        <v>0</v>
      </c>
      <c r="I9" s="307">
        <v>-1</v>
      </c>
    </row>
    <row r="10" spans="2:9" x14ac:dyDescent="0.2">
      <c r="B10" s="310"/>
      <c r="C10" s="311" t="s">
        <v>228</v>
      </c>
      <c r="D10" s="312">
        <v>452938</v>
      </c>
      <c r="E10" s="312">
        <v>339848</v>
      </c>
      <c r="F10" s="312">
        <v>264245</v>
      </c>
      <c r="G10" s="312">
        <v>308309</v>
      </c>
      <c r="H10" s="312">
        <v>319404</v>
      </c>
      <c r="I10" s="313">
        <v>3.5999999999999997E-2</v>
      </c>
    </row>
    <row r="11" spans="2:9" x14ac:dyDescent="0.2">
      <c r="B11" s="887" t="s">
        <v>229</v>
      </c>
      <c r="C11" s="305" t="s">
        <v>232</v>
      </c>
      <c r="D11" s="306">
        <v>204670</v>
      </c>
      <c r="E11" s="306">
        <v>167497</v>
      </c>
      <c r="F11" s="306">
        <v>145098</v>
      </c>
      <c r="G11" s="306">
        <v>142012</v>
      </c>
      <c r="H11" s="306">
        <v>160551</v>
      </c>
      <c r="I11" s="307">
        <v>0.13100000000000001</v>
      </c>
    </row>
    <row r="12" spans="2:9" x14ac:dyDescent="0.2">
      <c r="B12" s="887"/>
      <c r="C12" s="305" t="s">
        <v>231</v>
      </c>
      <c r="D12" s="306">
        <v>226356</v>
      </c>
      <c r="E12" s="306">
        <v>336061</v>
      </c>
      <c r="F12" s="306">
        <v>186746</v>
      </c>
      <c r="G12" s="306">
        <v>54950</v>
      </c>
      <c r="H12" s="306">
        <v>80195</v>
      </c>
      <c r="I12" s="307">
        <v>0.45900000000000002</v>
      </c>
    </row>
    <row r="13" spans="2:9" x14ac:dyDescent="0.2">
      <c r="B13" s="887"/>
      <c r="C13" s="305" t="s">
        <v>233</v>
      </c>
      <c r="D13" s="306">
        <v>4</v>
      </c>
      <c r="E13" s="306">
        <v>4</v>
      </c>
      <c r="F13" s="306">
        <v>5</v>
      </c>
      <c r="G13" s="309">
        <v>0</v>
      </c>
      <c r="H13" s="306">
        <v>1702</v>
      </c>
      <c r="I13" s="307" t="s">
        <v>257</v>
      </c>
    </row>
    <row r="14" spans="2:9" x14ac:dyDescent="0.2">
      <c r="B14" s="887"/>
      <c r="C14" s="305" t="s">
        <v>458</v>
      </c>
      <c r="D14" s="309">
        <v>0</v>
      </c>
      <c r="E14" s="306">
        <v>644</v>
      </c>
      <c r="F14" s="306">
        <v>1232</v>
      </c>
      <c r="G14" s="309">
        <v>0</v>
      </c>
      <c r="H14" s="309">
        <v>0</v>
      </c>
      <c r="I14" s="307" t="s">
        <v>257</v>
      </c>
    </row>
    <row r="15" spans="2:9" x14ac:dyDescent="0.2">
      <c r="B15" s="887"/>
      <c r="C15" s="305" t="s">
        <v>234</v>
      </c>
      <c r="D15" s="306">
        <v>7</v>
      </c>
      <c r="E15" s="306">
        <v>6</v>
      </c>
      <c r="F15" s="306">
        <v>24</v>
      </c>
      <c r="G15" s="306">
        <v>4</v>
      </c>
      <c r="H15" s="306">
        <v>174</v>
      </c>
      <c r="I15" s="314">
        <v>42.5</v>
      </c>
    </row>
    <row r="16" spans="2:9" x14ac:dyDescent="0.2">
      <c r="B16" s="315"/>
      <c r="C16" s="311" t="s">
        <v>235</v>
      </c>
      <c r="D16" s="312">
        <v>431036</v>
      </c>
      <c r="E16" s="312">
        <v>504212</v>
      </c>
      <c r="F16" s="312">
        <v>333106</v>
      </c>
      <c r="G16" s="312">
        <v>196965</v>
      </c>
      <c r="H16" s="312">
        <v>242622</v>
      </c>
      <c r="I16" s="313">
        <v>0.23200000000000001</v>
      </c>
    </row>
    <row r="17" spans="2:9" x14ac:dyDescent="0.2">
      <c r="B17" s="887" t="s">
        <v>236</v>
      </c>
      <c r="C17" s="305" t="s">
        <v>243</v>
      </c>
      <c r="D17" s="306">
        <v>7519528</v>
      </c>
      <c r="E17" s="306">
        <v>7513321</v>
      </c>
      <c r="F17" s="306">
        <v>7252357</v>
      </c>
      <c r="G17" s="306">
        <v>6239912</v>
      </c>
      <c r="H17" s="306">
        <v>6164068</v>
      </c>
      <c r="I17" s="307">
        <v>-1.2E-2</v>
      </c>
    </row>
    <row r="18" spans="2:9" x14ac:dyDescent="0.2">
      <c r="B18" s="887"/>
      <c r="C18" s="305" t="s">
        <v>237</v>
      </c>
      <c r="D18" s="306">
        <v>610238</v>
      </c>
      <c r="E18" s="306">
        <v>550626</v>
      </c>
      <c r="F18" s="306">
        <v>617320</v>
      </c>
      <c r="G18" s="306">
        <v>2022341</v>
      </c>
      <c r="H18" s="306">
        <v>2064145</v>
      </c>
      <c r="I18" s="307">
        <v>2.1000000000000001E-2</v>
      </c>
    </row>
    <row r="19" spans="2:9" x14ac:dyDescent="0.2">
      <c r="B19" s="887"/>
      <c r="C19" s="305" t="s">
        <v>239</v>
      </c>
      <c r="D19" s="306">
        <v>2060816</v>
      </c>
      <c r="E19" s="306">
        <v>2139317</v>
      </c>
      <c r="F19" s="306">
        <v>2043189</v>
      </c>
      <c r="G19" s="306">
        <v>1607265</v>
      </c>
      <c r="H19" s="306">
        <v>1972158</v>
      </c>
      <c r="I19" s="307">
        <v>0.22700000000000001</v>
      </c>
    </row>
    <row r="20" spans="2:9" x14ac:dyDescent="0.2">
      <c r="B20" s="887"/>
      <c r="C20" s="305" t="s">
        <v>205</v>
      </c>
      <c r="D20" s="306">
        <v>1081130</v>
      </c>
      <c r="E20" s="306">
        <v>944177</v>
      </c>
      <c r="F20" s="306">
        <v>943424</v>
      </c>
      <c r="G20" s="306">
        <v>737762</v>
      </c>
      <c r="H20" s="306">
        <v>751832</v>
      </c>
      <c r="I20" s="307">
        <v>1.9E-2</v>
      </c>
    </row>
    <row r="21" spans="2:9" x14ac:dyDescent="0.2">
      <c r="B21" s="887"/>
      <c r="C21" s="305" t="s">
        <v>240</v>
      </c>
      <c r="D21" s="306">
        <v>267481</v>
      </c>
      <c r="E21" s="306">
        <v>245325</v>
      </c>
      <c r="F21" s="306">
        <v>133660</v>
      </c>
      <c r="G21" s="306">
        <v>124736</v>
      </c>
      <c r="H21" s="306">
        <v>192245</v>
      </c>
      <c r="I21" s="307">
        <v>0.54100000000000004</v>
      </c>
    </row>
    <row r="22" spans="2:9" x14ac:dyDescent="0.2">
      <c r="B22" s="887"/>
      <c r="C22" s="308" t="s">
        <v>242</v>
      </c>
      <c r="D22" s="306">
        <v>115</v>
      </c>
      <c r="E22" s="306">
        <v>4758</v>
      </c>
      <c r="F22" s="306">
        <v>43479</v>
      </c>
      <c r="G22" s="306">
        <v>60594</v>
      </c>
      <c r="H22" s="306">
        <v>51529</v>
      </c>
      <c r="I22" s="307">
        <v>-0.15</v>
      </c>
    </row>
    <row r="23" spans="2:9" x14ac:dyDescent="0.2">
      <c r="B23" s="887"/>
      <c r="C23" s="305" t="s">
        <v>241</v>
      </c>
      <c r="D23" s="306">
        <v>19440</v>
      </c>
      <c r="E23" s="306">
        <v>17175</v>
      </c>
      <c r="F23" s="306">
        <v>80800</v>
      </c>
      <c r="G23" s="306">
        <v>2755</v>
      </c>
      <c r="H23" s="306">
        <v>594</v>
      </c>
      <c r="I23" s="307">
        <v>-0.78400000000000003</v>
      </c>
    </row>
    <row r="24" spans="2:9" x14ac:dyDescent="0.2">
      <c r="B24" s="887"/>
      <c r="C24" s="305" t="s">
        <v>244</v>
      </c>
      <c r="D24" s="306">
        <v>46196</v>
      </c>
      <c r="E24" s="306">
        <v>54433</v>
      </c>
      <c r="F24" s="306">
        <v>1563</v>
      </c>
      <c r="G24" s="306">
        <v>397</v>
      </c>
      <c r="H24" s="306">
        <v>571</v>
      </c>
      <c r="I24" s="307">
        <v>0.437</v>
      </c>
    </row>
    <row r="25" spans="2:9" x14ac:dyDescent="0.2">
      <c r="B25" s="887"/>
      <c r="C25" s="305" t="s">
        <v>238</v>
      </c>
      <c r="D25" s="309">
        <v>0</v>
      </c>
      <c r="E25" s="309">
        <v>0</v>
      </c>
      <c r="F25" s="309">
        <v>0</v>
      </c>
      <c r="G25" s="306">
        <v>39</v>
      </c>
      <c r="H25" s="309">
        <v>0</v>
      </c>
      <c r="I25" s="307">
        <v>-1</v>
      </c>
    </row>
    <row r="26" spans="2:9" x14ac:dyDescent="0.2">
      <c r="B26" s="887"/>
      <c r="C26" s="305" t="s">
        <v>245</v>
      </c>
      <c r="D26" s="306">
        <v>119</v>
      </c>
      <c r="E26" s="306">
        <v>715</v>
      </c>
      <c r="F26" s="306">
        <v>96</v>
      </c>
      <c r="G26" s="306">
        <v>982</v>
      </c>
      <c r="H26" s="306">
        <v>107</v>
      </c>
      <c r="I26" s="307">
        <v>-0.89100000000000001</v>
      </c>
    </row>
    <row r="27" spans="2:9" x14ac:dyDescent="0.2">
      <c r="B27" s="315"/>
      <c r="C27" s="311" t="s">
        <v>246</v>
      </c>
      <c r="D27" s="312">
        <v>11605064</v>
      </c>
      <c r="E27" s="312">
        <v>11469846</v>
      </c>
      <c r="F27" s="312">
        <v>11115886</v>
      </c>
      <c r="G27" s="312">
        <v>10796783</v>
      </c>
      <c r="H27" s="312">
        <v>11197249</v>
      </c>
      <c r="I27" s="313">
        <v>3.6999999999999998E-2</v>
      </c>
    </row>
    <row r="28" spans="2:9" x14ac:dyDescent="0.2">
      <c r="B28" s="887" t="s">
        <v>247</v>
      </c>
      <c r="C28" s="305" t="s">
        <v>248</v>
      </c>
      <c r="D28" s="306">
        <v>1778070</v>
      </c>
      <c r="E28" s="306">
        <v>1238067</v>
      </c>
      <c r="F28" s="306">
        <v>1345590</v>
      </c>
      <c r="G28" s="306">
        <v>1302651</v>
      </c>
      <c r="H28" s="306">
        <v>1414027</v>
      </c>
      <c r="I28" s="307">
        <v>8.5000000000000006E-2</v>
      </c>
    </row>
    <row r="29" spans="2:9" x14ac:dyDescent="0.2">
      <c r="B29" s="887"/>
      <c r="C29" s="305" t="s">
        <v>249</v>
      </c>
      <c r="D29" s="306">
        <v>166739</v>
      </c>
      <c r="E29" s="306">
        <v>182861</v>
      </c>
      <c r="F29" s="306">
        <v>175053</v>
      </c>
      <c r="G29" s="306">
        <v>258124</v>
      </c>
      <c r="H29" s="306">
        <v>267032</v>
      </c>
      <c r="I29" s="307">
        <v>3.5000000000000003E-2</v>
      </c>
    </row>
    <row r="30" spans="2:9" x14ac:dyDescent="0.2">
      <c r="B30" s="887"/>
      <c r="C30" s="305" t="s">
        <v>250</v>
      </c>
      <c r="D30" s="306">
        <v>319475</v>
      </c>
      <c r="E30" s="306">
        <v>240130</v>
      </c>
      <c r="F30" s="306">
        <v>216365</v>
      </c>
      <c r="G30" s="306">
        <v>109093</v>
      </c>
      <c r="H30" s="306">
        <v>187859</v>
      </c>
      <c r="I30" s="307">
        <v>0.72199999999999998</v>
      </c>
    </row>
    <row r="31" spans="2:9" x14ac:dyDescent="0.2">
      <c r="B31" s="887"/>
      <c r="C31" s="305" t="s">
        <v>251</v>
      </c>
      <c r="D31" s="309">
        <v>0</v>
      </c>
      <c r="E31" s="306">
        <v>6</v>
      </c>
      <c r="F31" s="309">
        <v>0</v>
      </c>
      <c r="G31" s="306">
        <v>7</v>
      </c>
      <c r="H31" s="306">
        <v>100</v>
      </c>
      <c r="I31" s="314">
        <v>13.29</v>
      </c>
    </row>
    <row r="32" spans="2:9" x14ac:dyDescent="0.2">
      <c r="B32" s="316"/>
      <c r="C32" s="311" t="s">
        <v>252</v>
      </c>
      <c r="D32" s="312">
        <v>2264283</v>
      </c>
      <c r="E32" s="312">
        <v>1661064</v>
      </c>
      <c r="F32" s="312">
        <v>1737008</v>
      </c>
      <c r="G32" s="312">
        <v>1669875</v>
      </c>
      <c r="H32" s="312">
        <v>1869018</v>
      </c>
      <c r="I32" s="313">
        <v>0.11899999999999999</v>
      </c>
    </row>
    <row r="33" spans="2:9" x14ac:dyDescent="0.2">
      <c r="B33" s="887" t="s">
        <v>253</v>
      </c>
      <c r="C33" s="305" t="s">
        <v>207</v>
      </c>
      <c r="D33" s="306">
        <v>119605</v>
      </c>
      <c r="E33" s="306">
        <v>149105</v>
      </c>
      <c r="F33" s="306">
        <v>153489</v>
      </c>
      <c r="G33" s="306">
        <v>89498</v>
      </c>
      <c r="H33" s="306">
        <v>85999</v>
      </c>
      <c r="I33" s="307">
        <v>-3.9E-2</v>
      </c>
    </row>
    <row r="34" spans="2:9" x14ac:dyDescent="0.2">
      <c r="B34" s="887"/>
      <c r="C34" s="305" t="s">
        <v>254</v>
      </c>
      <c r="D34" s="309">
        <v>0</v>
      </c>
      <c r="E34" s="306">
        <v>24120</v>
      </c>
      <c r="F34" s="306">
        <v>34543</v>
      </c>
      <c r="G34" s="306">
        <v>51778</v>
      </c>
      <c r="H34" s="306">
        <v>38667</v>
      </c>
      <c r="I34" s="307">
        <v>-0.253</v>
      </c>
    </row>
    <row r="35" spans="2:9" x14ac:dyDescent="0.2">
      <c r="B35" s="316"/>
      <c r="C35" s="311" t="s">
        <v>258</v>
      </c>
      <c r="D35" s="312">
        <v>119605</v>
      </c>
      <c r="E35" s="312">
        <v>173225</v>
      </c>
      <c r="F35" s="312">
        <v>188032</v>
      </c>
      <c r="G35" s="312">
        <v>141276</v>
      </c>
      <c r="H35" s="312">
        <v>124666</v>
      </c>
      <c r="I35" s="313">
        <v>-0.11799999999999999</v>
      </c>
    </row>
    <row r="36" spans="2:9" x14ac:dyDescent="0.2">
      <c r="B36" s="887" t="s">
        <v>259</v>
      </c>
      <c r="C36" s="305" t="s">
        <v>264</v>
      </c>
      <c r="D36" s="306">
        <v>12034462</v>
      </c>
      <c r="E36" s="306">
        <v>11411921</v>
      </c>
      <c r="F36" s="306">
        <v>10682825</v>
      </c>
      <c r="G36" s="306">
        <v>9394538</v>
      </c>
      <c r="H36" s="306">
        <v>9296577</v>
      </c>
      <c r="I36" s="307">
        <v>-0.01</v>
      </c>
    </row>
    <row r="37" spans="2:9" x14ac:dyDescent="0.2">
      <c r="B37" s="887"/>
      <c r="C37" s="305" t="s">
        <v>260</v>
      </c>
      <c r="D37" s="306">
        <v>8308735</v>
      </c>
      <c r="E37" s="306">
        <v>8433561</v>
      </c>
      <c r="F37" s="306">
        <v>8146446</v>
      </c>
      <c r="G37" s="306">
        <v>8759134</v>
      </c>
      <c r="H37" s="306">
        <v>9238440</v>
      </c>
      <c r="I37" s="307">
        <v>5.5E-2</v>
      </c>
    </row>
    <row r="38" spans="2:9" x14ac:dyDescent="0.2">
      <c r="B38" s="887"/>
      <c r="C38" s="305" t="s">
        <v>208</v>
      </c>
      <c r="D38" s="306">
        <v>4166266</v>
      </c>
      <c r="E38" s="306">
        <v>4539064</v>
      </c>
      <c r="F38" s="306">
        <v>4602954</v>
      </c>
      <c r="G38" s="306">
        <v>4757818</v>
      </c>
      <c r="H38" s="306">
        <v>4460220</v>
      </c>
      <c r="I38" s="307">
        <v>-6.3E-2</v>
      </c>
    </row>
    <row r="39" spans="2:9" x14ac:dyDescent="0.2">
      <c r="B39" s="887"/>
      <c r="C39" s="305" t="s">
        <v>262</v>
      </c>
      <c r="D39" s="306">
        <v>2829296</v>
      </c>
      <c r="E39" s="306">
        <v>3333346</v>
      </c>
      <c r="F39" s="306">
        <v>2865580</v>
      </c>
      <c r="G39" s="306">
        <v>2968004</v>
      </c>
      <c r="H39" s="306">
        <v>2927660</v>
      </c>
      <c r="I39" s="307">
        <v>-1.4E-2</v>
      </c>
    </row>
    <row r="40" spans="2:9" x14ac:dyDescent="0.2">
      <c r="B40" s="887"/>
      <c r="C40" s="308" t="s">
        <v>459</v>
      </c>
      <c r="D40" s="306">
        <v>3383975</v>
      </c>
      <c r="E40" s="306">
        <v>2965798</v>
      </c>
      <c r="F40" s="306">
        <v>2700385</v>
      </c>
      <c r="G40" s="306">
        <v>2924823</v>
      </c>
      <c r="H40" s="306">
        <v>2819436</v>
      </c>
      <c r="I40" s="307">
        <v>-3.5999999999999997E-2</v>
      </c>
    </row>
    <row r="41" spans="2:9" x14ac:dyDescent="0.2">
      <c r="B41" s="316"/>
      <c r="C41" s="311" t="s">
        <v>265</v>
      </c>
      <c r="D41" s="312">
        <v>30722733</v>
      </c>
      <c r="E41" s="312">
        <v>30683690</v>
      </c>
      <c r="F41" s="312">
        <v>28998191</v>
      </c>
      <c r="G41" s="312">
        <v>28804317</v>
      </c>
      <c r="H41" s="312">
        <v>28742333</v>
      </c>
      <c r="I41" s="313">
        <v>-2E-3</v>
      </c>
    </row>
    <row r="42" spans="2:9" x14ac:dyDescent="0.2">
      <c r="B42" s="317" t="s">
        <v>266</v>
      </c>
      <c r="C42" s="305" t="s">
        <v>460</v>
      </c>
      <c r="D42" s="306">
        <v>113741</v>
      </c>
      <c r="E42" s="306">
        <v>110259</v>
      </c>
      <c r="F42" s="306">
        <v>104425</v>
      </c>
      <c r="G42" s="306">
        <v>104980</v>
      </c>
      <c r="H42" s="306">
        <v>112368</v>
      </c>
      <c r="I42" s="307">
        <v>7.0000000000000007E-2</v>
      </c>
    </row>
    <row r="43" spans="2:9" x14ac:dyDescent="0.2">
      <c r="B43" s="316"/>
      <c r="C43" s="311" t="s">
        <v>268</v>
      </c>
      <c r="D43" s="312">
        <v>113741</v>
      </c>
      <c r="E43" s="312">
        <v>110259</v>
      </c>
      <c r="F43" s="312">
        <v>104425</v>
      </c>
      <c r="G43" s="312">
        <v>104980</v>
      </c>
      <c r="H43" s="312">
        <v>112368</v>
      </c>
      <c r="I43" s="313">
        <v>7.0000000000000007E-2</v>
      </c>
    </row>
    <row r="44" spans="2:9" x14ac:dyDescent="0.2">
      <c r="B44" s="887" t="s">
        <v>269</v>
      </c>
      <c r="C44" s="305" t="s">
        <v>271</v>
      </c>
      <c r="D44" s="306">
        <v>3281386</v>
      </c>
      <c r="E44" s="306">
        <v>4292142</v>
      </c>
      <c r="F44" s="306">
        <v>4089452</v>
      </c>
      <c r="G44" s="306">
        <v>6429116</v>
      </c>
      <c r="H44" s="306">
        <v>8002296</v>
      </c>
      <c r="I44" s="307">
        <v>0.245</v>
      </c>
    </row>
    <row r="45" spans="2:9" x14ac:dyDescent="0.2">
      <c r="B45" s="887"/>
      <c r="C45" s="305" t="s">
        <v>270</v>
      </c>
      <c r="D45" s="306">
        <v>2251542</v>
      </c>
      <c r="E45" s="306">
        <v>2971562</v>
      </c>
      <c r="F45" s="306">
        <v>2037437</v>
      </c>
      <c r="G45" s="306">
        <v>2371104</v>
      </c>
      <c r="H45" s="306">
        <v>2981622</v>
      </c>
      <c r="I45" s="307">
        <v>0.25700000000000001</v>
      </c>
    </row>
    <row r="46" spans="2:9" x14ac:dyDescent="0.2">
      <c r="B46" s="887"/>
      <c r="C46" s="305" t="s">
        <v>273</v>
      </c>
      <c r="D46" s="306">
        <v>1724677</v>
      </c>
      <c r="E46" s="306">
        <v>1604571</v>
      </c>
      <c r="F46" s="306">
        <v>2297521</v>
      </c>
      <c r="G46" s="306">
        <v>1078542</v>
      </c>
      <c r="H46" s="306">
        <v>668267</v>
      </c>
      <c r="I46" s="307">
        <v>-0.38</v>
      </c>
    </row>
    <row r="47" spans="2:9" x14ac:dyDescent="0.2">
      <c r="B47" s="887"/>
      <c r="C47" s="305" t="s">
        <v>272</v>
      </c>
      <c r="D47" s="306">
        <v>498377</v>
      </c>
      <c r="E47" s="306">
        <v>657676</v>
      </c>
      <c r="F47" s="306">
        <v>678279</v>
      </c>
      <c r="G47" s="306">
        <v>846395</v>
      </c>
      <c r="H47" s="306">
        <v>701205</v>
      </c>
      <c r="I47" s="307">
        <v>-0.17199999999999999</v>
      </c>
    </row>
    <row r="48" spans="2:9" x14ac:dyDescent="0.2">
      <c r="B48" s="887"/>
      <c r="C48" s="305" t="s">
        <v>274</v>
      </c>
      <c r="D48" s="306">
        <v>353821</v>
      </c>
      <c r="E48" s="306">
        <v>314803</v>
      </c>
      <c r="F48" s="306">
        <v>391809</v>
      </c>
      <c r="G48" s="306">
        <v>536690</v>
      </c>
      <c r="H48" s="306">
        <v>245648</v>
      </c>
      <c r="I48" s="307">
        <v>-0.54200000000000004</v>
      </c>
    </row>
    <row r="49" spans="2:9" x14ac:dyDescent="0.2">
      <c r="B49" s="887"/>
      <c r="C49" s="305" t="s">
        <v>461</v>
      </c>
      <c r="D49" s="309">
        <v>0</v>
      </c>
      <c r="E49" s="309">
        <v>0</v>
      </c>
      <c r="F49" s="309">
        <v>0</v>
      </c>
      <c r="G49" s="309">
        <v>0</v>
      </c>
      <c r="H49" s="306">
        <v>9</v>
      </c>
      <c r="I49" s="307" t="s">
        <v>257</v>
      </c>
    </row>
    <row r="50" spans="2:9" x14ac:dyDescent="0.2">
      <c r="B50" s="316"/>
      <c r="C50" s="311" t="s">
        <v>275</v>
      </c>
      <c r="D50" s="312">
        <v>8109802</v>
      </c>
      <c r="E50" s="312">
        <v>9840755</v>
      </c>
      <c r="F50" s="312">
        <v>9494498</v>
      </c>
      <c r="G50" s="312">
        <v>11261847</v>
      </c>
      <c r="H50" s="312">
        <v>12599047</v>
      </c>
      <c r="I50" s="313">
        <v>0.11899999999999999</v>
      </c>
    </row>
    <row r="51" spans="2:9" x14ac:dyDescent="0.2">
      <c r="B51" s="887" t="s">
        <v>276</v>
      </c>
      <c r="C51" s="305" t="s">
        <v>277</v>
      </c>
      <c r="D51" s="306">
        <v>324421</v>
      </c>
      <c r="E51" s="306">
        <v>346090</v>
      </c>
      <c r="F51" s="306">
        <v>299647</v>
      </c>
      <c r="G51" s="306">
        <v>342812</v>
      </c>
      <c r="H51" s="306">
        <v>312112</v>
      </c>
      <c r="I51" s="307">
        <v>-0.09</v>
      </c>
    </row>
    <row r="52" spans="2:9" x14ac:dyDescent="0.2">
      <c r="B52" s="887"/>
      <c r="C52" s="308" t="s">
        <v>278</v>
      </c>
      <c r="D52" s="306">
        <v>0</v>
      </c>
      <c r="E52" s="306">
        <v>1</v>
      </c>
      <c r="F52" s="306">
        <v>1</v>
      </c>
      <c r="G52" s="306">
        <v>0</v>
      </c>
      <c r="H52" s="306">
        <v>0</v>
      </c>
      <c r="I52" s="307" t="s">
        <v>257</v>
      </c>
    </row>
    <row r="53" spans="2:9" x14ac:dyDescent="0.2">
      <c r="B53" s="316"/>
      <c r="C53" s="311" t="s">
        <v>279</v>
      </c>
      <c r="D53" s="312">
        <v>324421</v>
      </c>
      <c r="E53" s="312">
        <v>346091</v>
      </c>
      <c r="F53" s="312">
        <v>299648</v>
      </c>
      <c r="G53" s="312">
        <v>342813</v>
      </c>
      <c r="H53" s="312">
        <v>312112</v>
      </c>
      <c r="I53" s="313">
        <v>-0.09</v>
      </c>
    </row>
    <row r="54" spans="2:9" x14ac:dyDescent="0.2">
      <c r="B54" s="888" t="s">
        <v>280</v>
      </c>
      <c r="C54" s="318" t="s">
        <v>281</v>
      </c>
      <c r="D54" s="319">
        <v>448</v>
      </c>
      <c r="E54" s="319">
        <v>589</v>
      </c>
      <c r="F54" s="319">
        <v>3992</v>
      </c>
      <c r="G54" s="319">
        <v>1812</v>
      </c>
      <c r="H54" s="320">
        <v>0</v>
      </c>
      <c r="I54" s="321">
        <v>-1</v>
      </c>
    </row>
    <row r="55" spans="2:9" x14ac:dyDescent="0.2">
      <c r="B55" s="889"/>
      <c r="C55" s="308" t="s">
        <v>462</v>
      </c>
      <c r="D55" s="320">
        <v>0</v>
      </c>
      <c r="E55" s="320">
        <v>0</v>
      </c>
      <c r="F55" s="320">
        <v>0</v>
      </c>
      <c r="G55" s="319">
        <v>16</v>
      </c>
      <c r="H55" s="319">
        <v>1</v>
      </c>
      <c r="I55" s="321">
        <v>-0.9375</v>
      </c>
    </row>
    <row r="56" spans="2:9" x14ac:dyDescent="0.2">
      <c r="B56" s="322"/>
      <c r="C56" s="323" t="s">
        <v>282</v>
      </c>
      <c r="D56" s="324">
        <v>448</v>
      </c>
      <c r="E56" s="324">
        <v>589</v>
      </c>
      <c r="F56" s="324">
        <v>3992</v>
      </c>
      <c r="G56" s="324">
        <v>1828</v>
      </c>
      <c r="H56" s="324">
        <v>1</v>
      </c>
      <c r="I56" s="325">
        <f>(H56-G56)/G56</f>
        <v>-0.99945295404814005</v>
      </c>
    </row>
    <row r="57" spans="2:9" x14ac:dyDescent="0.2">
      <c r="B57" s="880" t="s">
        <v>283</v>
      </c>
      <c r="C57" s="308" t="s">
        <v>286</v>
      </c>
      <c r="D57" s="319">
        <v>451803</v>
      </c>
      <c r="E57" s="319">
        <v>433566</v>
      </c>
      <c r="F57" s="319">
        <v>533957</v>
      </c>
      <c r="G57" s="319">
        <v>485482</v>
      </c>
      <c r="H57" s="319">
        <v>477381</v>
      </c>
      <c r="I57" s="321">
        <v>-1.7000000000000001E-2</v>
      </c>
    </row>
    <row r="58" spans="2:9" x14ac:dyDescent="0.2">
      <c r="B58" s="881"/>
      <c r="C58" s="308" t="s">
        <v>284</v>
      </c>
      <c r="D58" s="319">
        <v>227060</v>
      </c>
      <c r="E58" s="319">
        <v>166209</v>
      </c>
      <c r="F58" s="319">
        <v>154144</v>
      </c>
      <c r="G58" s="319">
        <v>342639</v>
      </c>
      <c r="H58" s="319">
        <v>305566</v>
      </c>
      <c r="I58" s="321">
        <v>-0.108</v>
      </c>
    </row>
    <row r="59" spans="2:9" x14ac:dyDescent="0.2">
      <c r="B59" s="881"/>
      <c r="C59" s="308" t="s">
        <v>463</v>
      </c>
      <c r="D59" s="319">
        <v>26005</v>
      </c>
      <c r="E59" s="319">
        <v>32659</v>
      </c>
      <c r="F59" s="319">
        <v>36797</v>
      </c>
      <c r="G59" s="319">
        <v>28240</v>
      </c>
      <c r="H59" s="319">
        <v>27521</v>
      </c>
      <c r="I59" s="321">
        <v>-2.5000000000000001E-2</v>
      </c>
    </row>
    <row r="60" spans="2:9" x14ac:dyDescent="0.2">
      <c r="B60" s="881"/>
      <c r="C60" s="308" t="s">
        <v>287</v>
      </c>
      <c r="D60" s="320">
        <v>0</v>
      </c>
      <c r="E60" s="319">
        <v>199</v>
      </c>
      <c r="F60" s="319">
        <v>1290</v>
      </c>
      <c r="G60" s="319">
        <v>237</v>
      </c>
      <c r="H60" s="319">
        <v>81</v>
      </c>
      <c r="I60" s="321">
        <v>-0.66</v>
      </c>
    </row>
    <row r="61" spans="2:9" x14ac:dyDescent="0.2">
      <c r="B61" s="882"/>
      <c r="C61" s="308" t="s">
        <v>288</v>
      </c>
      <c r="D61" s="320">
        <v>0</v>
      </c>
      <c r="E61" s="320">
        <v>0</v>
      </c>
      <c r="F61" s="320">
        <v>0</v>
      </c>
      <c r="G61" s="319">
        <v>2</v>
      </c>
      <c r="H61" s="319">
        <v>1</v>
      </c>
      <c r="I61" s="321">
        <v>-0.5</v>
      </c>
    </row>
    <row r="62" spans="2:9" x14ac:dyDescent="0.2">
      <c r="B62" s="326"/>
      <c r="C62" s="323" t="s">
        <v>289</v>
      </c>
      <c r="D62" s="324">
        <f>SUM(D57:D61)</f>
        <v>704868</v>
      </c>
      <c r="E62" s="324">
        <f t="shared" ref="E62:H62" si="0">SUM(E57:E61)</f>
        <v>632633</v>
      </c>
      <c r="F62" s="324">
        <f t="shared" si="0"/>
        <v>726188</v>
      </c>
      <c r="G62" s="324">
        <f t="shared" si="0"/>
        <v>856600</v>
      </c>
      <c r="H62" s="324">
        <f t="shared" si="0"/>
        <v>810550</v>
      </c>
      <c r="I62" s="327">
        <f>(H62-G62)/G62</f>
        <v>-5.3759047396684564E-2</v>
      </c>
    </row>
    <row r="63" spans="2:9" x14ac:dyDescent="0.2">
      <c r="B63" s="880" t="s">
        <v>290</v>
      </c>
      <c r="C63" s="308" t="s">
        <v>292</v>
      </c>
      <c r="D63" s="319">
        <v>5443</v>
      </c>
      <c r="E63" s="319">
        <v>5475</v>
      </c>
      <c r="F63" s="319">
        <v>9829</v>
      </c>
      <c r="G63" s="319">
        <v>8056</v>
      </c>
      <c r="H63" s="319">
        <v>4846</v>
      </c>
      <c r="I63" s="321">
        <v>-0.39800000000000002</v>
      </c>
    </row>
    <row r="64" spans="2:9" x14ac:dyDescent="0.2">
      <c r="B64" s="881"/>
      <c r="C64" s="308" t="s">
        <v>464</v>
      </c>
      <c r="D64" s="319">
        <v>69</v>
      </c>
      <c r="E64" s="319">
        <v>221</v>
      </c>
      <c r="F64" s="319">
        <v>207</v>
      </c>
      <c r="G64" s="319">
        <v>687</v>
      </c>
      <c r="H64" s="319">
        <v>874</v>
      </c>
      <c r="I64" s="321">
        <v>0.27200000000000002</v>
      </c>
    </row>
    <row r="65" spans="2:9" x14ac:dyDescent="0.2">
      <c r="B65" s="881"/>
      <c r="C65" s="308" t="s">
        <v>465</v>
      </c>
      <c r="D65" s="319">
        <v>61</v>
      </c>
      <c r="E65" s="319">
        <v>170</v>
      </c>
      <c r="F65" s="319">
        <v>95</v>
      </c>
      <c r="G65" s="319">
        <v>122</v>
      </c>
      <c r="H65" s="319">
        <v>33</v>
      </c>
      <c r="I65" s="321">
        <v>-0.72499999999999998</v>
      </c>
    </row>
    <row r="66" spans="2:9" x14ac:dyDescent="0.2">
      <c r="B66" s="881"/>
      <c r="C66" s="308" t="s">
        <v>466</v>
      </c>
      <c r="D66" s="320">
        <v>0</v>
      </c>
      <c r="E66" s="320">
        <v>0</v>
      </c>
      <c r="F66" s="320">
        <v>0</v>
      </c>
      <c r="G66" s="320">
        <v>0</v>
      </c>
      <c r="H66" s="319">
        <v>7</v>
      </c>
      <c r="I66" s="321" t="s">
        <v>257</v>
      </c>
    </row>
    <row r="67" spans="2:9" x14ac:dyDescent="0.2">
      <c r="B67" s="881"/>
      <c r="C67" s="308" t="s">
        <v>295</v>
      </c>
      <c r="D67" s="320">
        <v>0</v>
      </c>
      <c r="E67" s="320">
        <v>0</v>
      </c>
      <c r="F67" s="320">
        <v>0</v>
      </c>
      <c r="G67" s="320">
        <v>0</v>
      </c>
      <c r="H67" s="319">
        <v>4</v>
      </c>
      <c r="I67" s="321" t="s">
        <v>257</v>
      </c>
    </row>
    <row r="68" spans="2:9" x14ac:dyDescent="0.2">
      <c r="B68" s="881"/>
      <c r="C68" s="308" t="s">
        <v>467</v>
      </c>
      <c r="D68" s="320">
        <v>0</v>
      </c>
      <c r="E68" s="320">
        <v>0</v>
      </c>
      <c r="F68" s="320">
        <v>0</v>
      </c>
      <c r="G68" s="320">
        <v>0</v>
      </c>
      <c r="H68" s="319">
        <v>2</v>
      </c>
      <c r="I68" s="321" t="s">
        <v>257</v>
      </c>
    </row>
    <row r="69" spans="2:9" x14ac:dyDescent="0.2">
      <c r="B69" s="882"/>
      <c r="C69" s="308" t="s">
        <v>468</v>
      </c>
      <c r="D69" s="320">
        <v>0</v>
      </c>
      <c r="E69" s="320">
        <v>0</v>
      </c>
      <c r="F69" s="320">
        <v>0</v>
      </c>
      <c r="G69" s="319">
        <v>4</v>
      </c>
      <c r="H69" s="320">
        <v>0</v>
      </c>
      <c r="I69" s="321">
        <v>-1</v>
      </c>
    </row>
    <row r="70" spans="2:9" x14ac:dyDescent="0.2">
      <c r="B70" s="326"/>
      <c r="C70" s="328" t="s">
        <v>469</v>
      </c>
      <c r="D70" s="324">
        <f>SUM(D63:D69)</f>
        <v>5573</v>
      </c>
      <c r="E70" s="324">
        <f t="shared" ref="E70:H70" si="1">SUM(E63:E69)</f>
        <v>5866</v>
      </c>
      <c r="F70" s="324">
        <f t="shared" si="1"/>
        <v>10131</v>
      </c>
      <c r="G70" s="324">
        <f t="shared" si="1"/>
        <v>8869</v>
      </c>
      <c r="H70" s="324">
        <f t="shared" si="1"/>
        <v>5766</v>
      </c>
      <c r="I70" s="329">
        <f>(H70-G70)/G70</f>
        <v>-0.34987033487428121</v>
      </c>
    </row>
    <row r="71" spans="2:9" x14ac:dyDescent="0.2">
      <c r="B71" s="883" t="s">
        <v>297</v>
      </c>
      <c r="C71" s="308" t="s">
        <v>298</v>
      </c>
      <c r="D71" s="319">
        <v>15449</v>
      </c>
      <c r="E71" s="319">
        <v>18291</v>
      </c>
      <c r="F71" s="319">
        <v>20336</v>
      </c>
      <c r="G71" s="319">
        <v>18583</v>
      </c>
      <c r="H71" s="319">
        <v>27987</v>
      </c>
      <c r="I71" s="321">
        <v>0.50600000000000001</v>
      </c>
    </row>
    <row r="72" spans="2:9" x14ac:dyDescent="0.2">
      <c r="B72" s="883"/>
      <c r="C72" s="308" t="s">
        <v>470</v>
      </c>
      <c r="D72" s="319">
        <v>26116</v>
      </c>
      <c r="E72" s="319">
        <v>24610</v>
      </c>
      <c r="F72" s="319">
        <v>53093</v>
      </c>
      <c r="G72" s="319">
        <v>26656</v>
      </c>
      <c r="H72" s="319">
        <v>4875</v>
      </c>
      <c r="I72" s="321">
        <v>-0.81699999999999995</v>
      </c>
    </row>
    <row r="73" spans="2:9" x14ac:dyDescent="0.2">
      <c r="B73" s="883"/>
      <c r="C73" s="308" t="s">
        <v>471</v>
      </c>
      <c r="D73" s="319">
        <v>929</v>
      </c>
      <c r="E73" s="319">
        <v>1082</v>
      </c>
      <c r="F73" s="319">
        <v>2157</v>
      </c>
      <c r="G73" s="319">
        <v>1153</v>
      </c>
      <c r="H73" s="319">
        <v>426</v>
      </c>
      <c r="I73" s="321">
        <v>-0.63</v>
      </c>
    </row>
    <row r="74" spans="2:9" x14ac:dyDescent="0.2">
      <c r="B74" s="883"/>
      <c r="C74" s="308" t="s">
        <v>304</v>
      </c>
      <c r="D74" s="319">
        <v>12</v>
      </c>
      <c r="E74" s="319">
        <v>201</v>
      </c>
      <c r="F74" s="319">
        <v>115</v>
      </c>
      <c r="G74" s="319">
        <v>1012</v>
      </c>
      <c r="H74" s="319">
        <v>371</v>
      </c>
      <c r="I74" s="321">
        <v>-0.63300000000000001</v>
      </c>
    </row>
    <row r="75" spans="2:9" x14ac:dyDescent="0.2">
      <c r="B75" s="883"/>
      <c r="C75" s="308" t="s">
        <v>472</v>
      </c>
      <c r="D75" s="320">
        <v>0</v>
      </c>
      <c r="E75" s="320">
        <v>0</v>
      </c>
      <c r="F75" s="320">
        <v>0</v>
      </c>
      <c r="G75" s="320">
        <v>0</v>
      </c>
      <c r="H75" s="319">
        <v>116</v>
      </c>
      <c r="I75" s="321" t="s">
        <v>257</v>
      </c>
    </row>
    <row r="76" spans="2:9" x14ac:dyDescent="0.2">
      <c r="B76" s="883"/>
      <c r="C76" s="308" t="s">
        <v>301</v>
      </c>
      <c r="D76" s="320">
        <v>0</v>
      </c>
      <c r="E76" s="319">
        <v>47</v>
      </c>
      <c r="F76" s="319">
        <v>25</v>
      </c>
      <c r="G76" s="319">
        <v>19</v>
      </c>
      <c r="H76" s="319">
        <v>69</v>
      </c>
      <c r="I76" s="321">
        <v>2.63</v>
      </c>
    </row>
    <row r="77" spans="2:9" x14ac:dyDescent="0.2">
      <c r="B77" s="883"/>
      <c r="C77" s="308" t="s">
        <v>299</v>
      </c>
      <c r="D77" s="319">
        <v>64782</v>
      </c>
      <c r="E77" s="319">
        <v>65867</v>
      </c>
      <c r="F77" s="319">
        <v>27</v>
      </c>
      <c r="G77" s="319">
        <v>9</v>
      </c>
      <c r="H77" s="319">
        <v>18</v>
      </c>
      <c r="I77" s="321">
        <v>1</v>
      </c>
    </row>
    <row r="78" spans="2:9" x14ac:dyDescent="0.2">
      <c r="B78" s="883"/>
      <c r="C78" s="308" t="s">
        <v>473</v>
      </c>
      <c r="D78" s="319">
        <v>1</v>
      </c>
      <c r="E78" s="320">
        <v>0</v>
      </c>
      <c r="F78" s="319">
        <v>7</v>
      </c>
      <c r="G78" s="320">
        <v>0</v>
      </c>
      <c r="H78" s="319">
        <v>2</v>
      </c>
      <c r="I78" s="321" t="s">
        <v>257</v>
      </c>
    </row>
    <row r="79" spans="2:9" ht="25.5" x14ac:dyDescent="0.2">
      <c r="B79" s="322"/>
      <c r="C79" s="323" t="s">
        <v>474</v>
      </c>
      <c r="D79" s="324">
        <v>107290</v>
      </c>
      <c r="E79" s="324">
        <v>110099</v>
      </c>
      <c r="F79" s="324">
        <v>75760</v>
      </c>
      <c r="G79" s="324">
        <v>47432</v>
      </c>
      <c r="H79" s="324">
        <v>33864</v>
      </c>
      <c r="I79" s="329">
        <v>-0.28599999999999998</v>
      </c>
    </row>
    <row r="80" spans="2:9" ht="25.5" x14ac:dyDescent="0.2">
      <c r="B80" s="883" t="s">
        <v>216</v>
      </c>
      <c r="C80" s="330" t="s">
        <v>475</v>
      </c>
      <c r="D80" s="319">
        <v>134</v>
      </c>
      <c r="E80" s="319">
        <v>125</v>
      </c>
      <c r="F80" s="319">
        <v>76</v>
      </c>
      <c r="G80" s="319">
        <v>103</v>
      </c>
      <c r="H80" s="319">
        <v>66</v>
      </c>
      <c r="I80" s="321">
        <v>-0.35799999999999998</v>
      </c>
    </row>
    <row r="81" spans="2:9" x14ac:dyDescent="0.2">
      <c r="B81" s="883"/>
      <c r="C81" s="308" t="s">
        <v>476</v>
      </c>
      <c r="D81" s="319">
        <v>371967</v>
      </c>
      <c r="E81" s="319">
        <v>1234031</v>
      </c>
      <c r="F81" s="319">
        <v>1236596</v>
      </c>
      <c r="G81" s="319">
        <v>740252</v>
      </c>
      <c r="H81" s="319">
        <v>451898</v>
      </c>
      <c r="I81" s="321">
        <v>-0.39</v>
      </c>
    </row>
    <row r="82" spans="2:9" ht="13.5" thickBot="1" x14ac:dyDescent="0.25">
      <c r="B82" s="884" t="s">
        <v>144</v>
      </c>
      <c r="C82" s="885"/>
      <c r="D82" s="331">
        <v>55333903</v>
      </c>
      <c r="E82" s="331">
        <v>57112333</v>
      </c>
      <c r="F82" s="331">
        <v>54587782</v>
      </c>
      <c r="G82" s="331">
        <v>55282248</v>
      </c>
      <c r="H82" s="331">
        <v>56820964</v>
      </c>
      <c r="I82" s="332">
        <v>2.8000000000000001E-2</v>
      </c>
    </row>
    <row r="83" spans="2:9" x14ac:dyDescent="0.2">
      <c r="B83" s="886" t="s">
        <v>477</v>
      </c>
      <c r="C83" s="886"/>
      <c r="D83" s="886"/>
      <c r="E83" s="886"/>
      <c r="F83" s="886"/>
      <c r="G83" s="886"/>
      <c r="H83" s="886"/>
      <c r="I83" s="886"/>
    </row>
  </sheetData>
  <mergeCells count="23">
    <mergeCell ref="B57:B61"/>
    <mergeCell ref="H4:H5"/>
    <mergeCell ref="I4:I5"/>
    <mergeCell ref="B6:B9"/>
    <mergeCell ref="B11:B15"/>
    <mergeCell ref="B17:B26"/>
    <mergeCell ref="B28:B31"/>
    <mergeCell ref="B4:B5"/>
    <mergeCell ref="C4:C5"/>
    <mergeCell ref="D4:D5"/>
    <mergeCell ref="E4:E5"/>
    <mergeCell ref="F4:F5"/>
    <mergeCell ref="G4:G5"/>
    <mergeCell ref="B33:B34"/>
    <mergeCell ref="B36:B40"/>
    <mergeCell ref="B44:B49"/>
    <mergeCell ref="B51:B52"/>
    <mergeCell ref="B54:B55"/>
    <mergeCell ref="B63:B69"/>
    <mergeCell ref="B71:B78"/>
    <mergeCell ref="B80:B81"/>
    <mergeCell ref="B82:C82"/>
    <mergeCell ref="B83:I8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zoomScaleNormal="100" workbookViewId="0">
      <selection sqref="A1:XFD3"/>
    </sheetView>
  </sheetViews>
  <sheetFormatPr baseColWidth="10" defaultRowHeight="12.75" x14ac:dyDescent="0.2"/>
  <sheetData>
    <row r="2" spans="2:12" ht="13.5" thickBot="1" x14ac:dyDescent="0.25">
      <c r="B2" s="902" t="s">
        <v>478</v>
      </c>
      <c r="C2" s="902"/>
      <c r="D2" s="902"/>
      <c r="E2" s="902"/>
      <c r="F2" s="902"/>
      <c r="G2" s="902"/>
      <c r="H2" s="902"/>
      <c r="I2" s="902"/>
      <c r="J2" s="902"/>
      <c r="K2" s="333"/>
      <c r="L2" s="333"/>
    </row>
    <row r="3" spans="2:12" x14ac:dyDescent="0.2">
      <c r="B3" s="903" t="s">
        <v>479</v>
      </c>
      <c r="C3" s="898">
        <v>2012</v>
      </c>
      <c r="D3" s="898"/>
      <c r="E3" s="898">
        <v>2013</v>
      </c>
      <c r="F3" s="898"/>
      <c r="G3" s="898">
        <v>2014</v>
      </c>
      <c r="H3" s="898"/>
      <c r="I3" s="898">
        <v>2015</v>
      </c>
      <c r="J3" s="898"/>
      <c r="K3" s="898">
        <v>2016</v>
      </c>
      <c r="L3" s="899"/>
    </row>
    <row r="4" spans="2:12" x14ac:dyDescent="0.2">
      <c r="B4" s="904"/>
      <c r="C4" s="334" t="s">
        <v>480</v>
      </c>
      <c r="D4" s="334" t="s">
        <v>481</v>
      </c>
      <c r="E4" s="334" t="s">
        <v>480</v>
      </c>
      <c r="F4" s="334" t="s">
        <v>481</v>
      </c>
      <c r="G4" s="334" t="s">
        <v>480</v>
      </c>
      <c r="H4" s="334" t="s">
        <v>481</v>
      </c>
      <c r="I4" s="334" t="s">
        <v>480</v>
      </c>
      <c r="J4" s="334" t="s">
        <v>481</v>
      </c>
      <c r="K4" s="334" t="s">
        <v>480</v>
      </c>
      <c r="L4" s="335" t="s">
        <v>481</v>
      </c>
    </row>
    <row r="5" spans="2:12" ht="15.75" x14ac:dyDescent="0.2">
      <c r="B5" s="336" t="s">
        <v>482</v>
      </c>
      <c r="C5" s="337">
        <v>31511.603810316075</v>
      </c>
      <c r="D5" s="338">
        <v>0.11882843490192313</v>
      </c>
      <c r="E5" s="337">
        <v>31016.037032632437</v>
      </c>
      <c r="F5" s="338">
        <v>0.1120995796730178</v>
      </c>
      <c r="G5" s="337">
        <v>28884.006464605234</v>
      </c>
      <c r="H5" s="338">
        <v>0.11187680376724435</v>
      </c>
      <c r="I5" s="337">
        <v>30054.72133036454</v>
      </c>
      <c r="J5" s="339">
        <v>0.12395169740678283</v>
      </c>
      <c r="K5" s="337">
        <v>31563.473322542995</v>
      </c>
      <c r="L5" s="340">
        <v>0.1301740931608717</v>
      </c>
    </row>
    <row r="6" spans="2:12" ht="15.75" x14ac:dyDescent="0.2">
      <c r="B6" s="336" t="s">
        <v>483</v>
      </c>
      <c r="C6" s="337">
        <v>15268.11809979996</v>
      </c>
      <c r="D6" s="338">
        <v>5.7544686045808174E-2</v>
      </c>
      <c r="E6" s="337">
        <v>15353.74626300998</v>
      </c>
      <c r="F6" s="338">
        <v>5.5497788976085746E-2</v>
      </c>
      <c r="G6" s="337">
        <v>14071.478159669781</v>
      </c>
      <c r="H6" s="338">
        <v>5.4577629825648802E-2</v>
      </c>
      <c r="I6" s="337">
        <v>12249.926599169972</v>
      </c>
      <c r="J6" s="338">
        <v>5.0521153677827155E-2</v>
      </c>
      <c r="K6" s="337">
        <v>11280.618990149997</v>
      </c>
      <c r="L6" s="340">
        <v>4.652353473048558E-2</v>
      </c>
    </row>
    <row r="7" spans="2:12" ht="16.5" thickBot="1" x14ac:dyDescent="0.25">
      <c r="B7" s="341" t="s">
        <v>484</v>
      </c>
      <c r="C7" s="342">
        <v>46779.721910116037</v>
      </c>
      <c r="D7" s="343">
        <v>0.1763731209477313</v>
      </c>
      <c r="E7" s="342">
        <v>46369.783295642417</v>
      </c>
      <c r="F7" s="343">
        <v>0.16759736864910355</v>
      </c>
      <c r="G7" s="342">
        <v>42955.484624275014</v>
      </c>
      <c r="H7" s="343">
        <v>0.16645443359289314</v>
      </c>
      <c r="I7" s="342">
        <v>42304.647929534513</v>
      </c>
      <c r="J7" s="343">
        <v>0.17447285108461</v>
      </c>
      <c r="K7" s="342">
        <v>42844.092312692992</v>
      </c>
      <c r="L7" s="344">
        <v>0.17669762789135729</v>
      </c>
    </row>
    <row r="8" spans="2:12" x14ac:dyDescent="0.2">
      <c r="B8" s="900" t="s">
        <v>485</v>
      </c>
      <c r="C8" s="900"/>
      <c r="D8" s="900"/>
      <c r="E8" s="900"/>
      <c r="F8" s="900"/>
      <c r="G8" s="900"/>
      <c r="H8" s="900"/>
      <c r="I8" s="900"/>
      <c r="J8" s="900"/>
      <c r="K8" s="345"/>
      <c r="L8" s="345"/>
    </row>
    <row r="9" spans="2:12" x14ac:dyDescent="0.2">
      <c r="B9" s="901" t="s">
        <v>486</v>
      </c>
      <c r="C9" s="901"/>
      <c r="D9" s="901"/>
      <c r="E9" s="901"/>
      <c r="F9" s="901"/>
      <c r="G9" s="901"/>
      <c r="H9" s="901"/>
      <c r="I9" s="901"/>
      <c r="J9" s="901"/>
      <c r="K9" s="345"/>
      <c r="L9" s="345"/>
    </row>
    <row r="10" spans="2:12" x14ac:dyDescent="0.2">
      <c r="B10" s="901" t="s">
        <v>487</v>
      </c>
      <c r="C10" s="901"/>
      <c r="D10" s="901"/>
      <c r="E10" s="901"/>
      <c r="F10" s="901"/>
      <c r="G10" s="901"/>
      <c r="H10" s="901"/>
      <c r="I10" s="901"/>
      <c r="J10" s="901"/>
      <c r="K10" s="345"/>
      <c r="L10" s="345"/>
    </row>
    <row r="11" spans="2:12" x14ac:dyDescent="0.2">
      <c r="B11" s="901" t="s">
        <v>488</v>
      </c>
      <c r="C11" s="901"/>
      <c r="D11" s="901"/>
      <c r="E11" s="901"/>
      <c r="F11" s="901"/>
      <c r="G11" s="901"/>
      <c r="H11" s="901"/>
      <c r="I11" s="901"/>
      <c r="J11" s="901"/>
      <c r="K11" s="345"/>
      <c r="L11" s="345"/>
    </row>
  </sheetData>
  <mergeCells count="11">
    <mergeCell ref="B2:J2"/>
    <mergeCell ref="B3:B4"/>
    <mergeCell ref="C3:D3"/>
    <mergeCell ref="E3:F3"/>
    <mergeCell ref="G3:H3"/>
    <mergeCell ref="I3:J3"/>
    <mergeCell ref="K3:L3"/>
    <mergeCell ref="B8:J8"/>
    <mergeCell ref="B9:J9"/>
    <mergeCell ref="B10:J10"/>
    <mergeCell ref="B11:J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Normal="100" workbookViewId="0"/>
  </sheetViews>
  <sheetFormatPr baseColWidth="10" defaultRowHeight="12.75" x14ac:dyDescent="0.2"/>
  <cols>
    <col min="2" max="2" width="49.28515625" bestFit="1" customWidth="1"/>
    <col min="8" max="8" width="19.7109375" customWidth="1"/>
    <col min="9" max="9" width="20.85546875" customWidth="1"/>
  </cols>
  <sheetData>
    <row r="2" spans="2:9" ht="15" x14ac:dyDescent="0.25">
      <c r="B2" s="156" t="s">
        <v>489</v>
      </c>
    </row>
    <row r="3" spans="2:9" ht="13.5" thickBot="1" x14ac:dyDescent="0.25">
      <c r="B3" t="s">
        <v>7</v>
      </c>
    </row>
    <row r="4" spans="2:9" ht="28.5" customHeight="1" x14ac:dyDescent="0.2">
      <c r="B4" s="346" t="s">
        <v>490</v>
      </c>
      <c r="C4" s="347">
        <v>2012</v>
      </c>
      <c r="D4" s="347">
        <v>2013</v>
      </c>
      <c r="E4" s="347">
        <v>2014</v>
      </c>
      <c r="F4" s="347">
        <v>2015</v>
      </c>
      <c r="G4" s="347">
        <v>2016</v>
      </c>
      <c r="H4" s="347" t="s">
        <v>5</v>
      </c>
      <c r="I4" s="348" t="s">
        <v>6</v>
      </c>
    </row>
    <row r="5" spans="2:9" x14ac:dyDescent="0.2">
      <c r="B5" s="349" t="s">
        <v>491</v>
      </c>
      <c r="C5" s="350">
        <v>634.31090497000559</v>
      </c>
      <c r="D5" s="350">
        <v>598.33503510998162</v>
      </c>
      <c r="E5" s="350">
        <v>548.30784311999469</v>
      </c>
      <c r="F5" s="350">
        <v>488.13201634999547</v>
      </c>
      <c r="G5" s="350">
        <v>452.14862600999663</v>
      </c>
      <c r="H5" s="351">
        <v>4.00818985263241E-2</v>
      </c>
      <c r="I5" s="352">
        <v>-7.3716513432297348E-2</v>
      </c>
    </row>
    <row r="6" spans="2:9" x14ac:dyDescent="0.2">
      <c r="B6" s="353" t="s">
        <v>492</v>
      </c>
      <c r="C6" s="350">
        <v>13489.332156949955</v>
      </c>
      <c r="D6" s="350">
        <v>13661.021775129999</v>
      </c>
      <c r="E6" s="350">
        <v>12494.985891889788</v>
      </c>
      <c r="F6" s="350">
        <v>10782.111848379978</v>
      </c>
      <c r="G6" s="350">
        <v>9939.0377191000007</v>
      </c>
      <c r="H6" s="354">
        <v>0.88107201568155646</v>
      </c>
      <c r="I6" s="352">
        <v>-7.8191929478699462E-2</v>
      </c>
    </row>
    <row r="7" spans="2:9" ht="24" x14ac:dyDescent="0.2">
      <c r="B7" s="349" t="s">
        <v>493</v>
      </c>
      <c r="C7" s="350">
        <v>1024.8685862600003</v>
      </c>
      <c r="D7" s="350">
        <v>933.65101593000009</v>
      </c>
      <c r="E7" s="350">
        <v>904.41290788999993</v>
      </c>
      <c r="F7" s="350">
        <v>844.98954177999997</v>
      </c>
      <c r="G7" s="350">
        <v>759.73769662999985</v>
      </c>
      <c r="H7" s="355">
        <v>6.8000000000000005E-2</v>
      </c>
      <c r="I7" s="352">
        <v>-0.10089100626075698</v>
      </c>
    </row>
    <row r="8" spans="2:9" x14ac:dyDescent="0.2">
      <c r="B8" s="349" t="s">
        <v>494</v>
      </c>
      <c r="C8" s="350">
        <v>58.095322849999988</v>
      </c>
      <c r="D8" s="350">
        <v>90.652776169999953</v>
      </c>
      <c r="E8" s="350">
        <v>47.724853180000032</v>
      </c>
      <c r="F8" s="350">
        <v>40.846360110000013</v>
      </c>
      <c r="G8" s="350">
        <v>37.415259450000008</v>
      </c>
      <c r="H8" s="354">
        <v>3.3167736145632625E-3</v>
      </c>
      <c r="I8" s="352">
        <v>-8.4000156948134119E-2</v>
      </c>
    </row>
    <row r="9" spans="2:9" x14ac:dyDescent="0.2">
      <c r="B9" s="349" t="s">
        <v>495</v>
      </c>
      <c r="C9" s="350">
        <v>61.511128770000113</v>
      </c>
      <c r="D9" s="350">
        <v>70.085660669999996</v>
      </c>
      <c r="E9" s="350">
        <v>76.046670909999975</v>
      </c>
      <c r="F9" s="350">
        <v>93.84685221999986</v>
      </c>
      <c r="G9" s="350">
        <v>92.279697259999963</v>
      </c>
      <c r="H9" s="354">
        <v>8.1803753209535365E-3</v>
      </c>
      <c r="I9" s="352">
        <v>-1.6699067927458122E-2</v>
      </c>
    </row>
    <row r="10" spans="2:9" ht="13.5" thickBot="1" x14ac:dyDescent="0.25">
      <c r="B10" s="356" t="s">
        <v>4</v>
      </c>
      <c r="C10" s="357">
        <v>15268.11809979996</v>
      </c>
      <c r="D10" s="357">
        <v>15353.8</v>
      </c>
      <c r="E10" s="357">
        <v>14071.4</v>
      </c>
      <c r="F10" s="357">
        <v>12249.8</v>
      </c>
      <c r="G10" s="357">
        <v>11280.5</v>
      </c>
      <c r="H10" s="358">
        <v>1</v>
      </c>
      <c r="I10" s="359">
        <v>-7.9127626683021313E-2</v>
      </c>
    </row>
    <row r="11" spans="2:9" x14ac:dyDescent="0.2">
      <c r="B11" s="905" t="s">
        <v>399</v>
      </c>
      <c r="C11" s="905"/>
      <c r="D11" s="905"/>
      <c r="E11" s="905"/>
      <c r="F11" s="905"/>
      <c r="G11" s="905"/>
      <c r="H11" s="905"/>
      <c r="I11" s="905"/>
    </row>
  </sheetData>
  <mergeCells count="1">
    <mergeCell ref="B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zoomScaleNormal="100" workbookViewId="0">
      <selection activeCell="B9" sqref="B9:B11"/>
    </sheetView>
  </sheetViews>
  <sheetFormatPr baseColWidth="10" defaultRowHeight="12.75" x14ac:dyDescent="0.2"/>
  <cols>
    <col min="2" max="2" width="18" style="2" customWidth="1"/>
    <col min="3" max="3" width="46.28515625" style="2" bestFit="1" customWidth="1"/>
    <col min="4" max="10" width="12.7109375" style="2" customWidth="1"/>
  </cols>
  <sheetData>
    <row r="2" spans="2:11" ht="15" x14ac:dyDescent="0.2">
      <c r="B2" s="755" t="s">
        <v>21</v>
      </c>
      <c r="C2" s="755"/>
      <c r="D2" s="755"/>
      <c r="E2" s="755"/>
      <c r="F2" s="755"/>
      <c r="G2" s="755"/>
      <c r="H2" s="755"/>
      <c r="I2" s="755"/>
      <c r="J2" s="755"/>
    </row>
    <row r="3" spans="2:11" ht="13.5" thickBot="1" x14ac:dyDescent="0.25">
      <c r="B3" s="760" t="s">
        <v>7</v>
      </c>
      <c r="C3" s="760"/>
      <c r="D3" s="760"/>
      <c r="E3" s="760"/>
      <c r="F3" s="760"/>
      <c r="G3" s="760"/>
      <c r="H3" s="760"/>
      <c r="I3" s="760"/>
      <c r="J3" s="760"/>
    </row>
    <row r="4" spans="2:11" ht="25.5" customHeight="1" x14ac:dyDescent="0.2">
      <c r="B4" s="761"/>
      <c r="C4" s="762"/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20" t="s">
        <v>5</v>
      </c>
      <c r="J4" s="21" t="s">
        <v>6</v>
      </c>
    </row>
    <row r="5" spans="2:11" ht="15" customHeight="1" x14ac:dyDescent="0.2">
      <c r="B5" s="763" t="s">
        <v>22</v>
      </c>
      <c r="C5" s="32" t="s">
        <v>8</v>
      </c>
      <c r="D5" s="22">
        <v>41346.62096061997</v>
      </c>
      <c r="E5" s="22">
        <v>39168.204801310007</v>
      </c>
      <c r="F5" s="22">
        <v>35313.131386029978</v>
      </c>
      <c r="G5" s="22">
        <v>28390.162235350006</v>
      </c>
      <c r="H5" s="22">
        <v>25908.829108749967</v>
      </c>
      <c r="I5" s="23">
        <v>0.43233169142663463</v>
      </c>
      <c r="J5" s="24">
        <v>-8.7401160515750975E-2</v>
      </c>
      <c r="K5" s="4"/>
    </row>
    <row r="6" spans="2:11" x14ac:dyDescent="0.2">
      <c r="B6" s="764"/>
      <c r="C6" s="32" t="s">
        <v>9</v>
      </c>
      <c r="D6" s="22">
        <v>6512.7034614699924</v>
      </c>
      <c r="E6" s="22">
        <v>5678.2238855200094</v>
      </c>
      <c r="F6" s="22">
        <v>5027.0036793800009</v>
      </c>
      <c r="G6" s="22">
        <v>3642.9148966400044</v>
      </c>
      <c r="H6" s="22">
        <v>4009.7329970799983</v>
      </c>
      <c r="I6" s="23">
        <v>6.6909030953132997E-2</v>
      </c>
      <c r="J6" s="24">
        <v>0.10069356843288424</v>
      </c>
      <c r="K6" s="4"/>
    </row>
    <row r="7" spans="2:11" x14ac:dyDescent="0.2">
      <c r="B7" s="765"/>
      <c r="C7" s="32" t="s">
        <v>10</v>
      </c>
      <c r="D7" s="22">
        <v>29836.298208110067</v>
      </c>
      <c r="E7" s="22">
        <v>31325.205316959862</v>
      </c>
      <c r="F7" s="22">
        <v>33543.245848500184</v>
      </c>
      <c r="G7" s="22">
        <v>28663.752425580165</v>
      </c>
      <c r="H7" s="22">
        <v>30009.566279240047</v>
      </c>
      <c r="I7" s="23">
        <v>0.50075927762022721</v>
      </c>
      <c r="J7" s="24">
        <v>4.6951767991787685E-2</v>
      </c>
      <c r="K7" s="4"/>
    </row>
    <row r="8" spans="2:11" x14ac:dyDescent="0.2">
      <c r="B8" s="758" t="s">
        <v>14</v>
      </c>
      <c r="C8" s="759"/>
      <c r="D8" s="25">
        <v>77695.622630199854</v>
      </c>
      <c r="E8" s="25">
        <v>76171.634003789673</v>
      </c>
      <c r="F8" s="25">
        <v>73883.3</v>
      </c>
      <c r="G8" s="25">
        <v>60696.9</v>
      </c>
      <c r="H8" s="25">
        <v>59928.128385070326</v>
      </c>
      <c r="I8" s="26">
        <v>1</v>
      </c>
      <c r="J8" s="27">
        <v>-1.2664601728011982E-2</v>
      </c>
      <c r="K8" s="4"/>
    </row>
    <row r="9" spans="2:11" x14ac:dyDescent="0.2">
      <c r="B9" s="757" t="s">
        <v>23</v>
      </c>
      <c r="C9" s="32" t="s">
        <v>11</v>
      </c>
      <c r="D9" s="22">
        <v>13929.313727739993</v>
      </c>
      <c r="E9" s="22">
        <v>13352.597400880004</v>
      </c>
      <c r="F9" s="22">
        <v>12664.304050440003</v>
      </c>
      <c r="G9" s="22">
        <v>7287.5907532600031</v>
      </c>
      <c r="H9" s="22">
        <v>6133.0846051100052</v>
      </c>
      <c r="I9" s="23">
        <v>0.11398585205911944</v>
      </c>
      <c r="J9" s="24">
        <v>-0.15842082620151876</v>
      </c>
      <c r="K9" s="4"/>
    </row>
    <row r="10" spans="2:11" x14ac:dyDescent="0.2">
      <c r="B10" s="757"/>
      <c r="C10" s="32" t="s">
        <v>12</v>
      </c>
      <c r="D10" s="22">
        <v>1619.1389369900003</v>
      </c>
      <c r="E10" s="22">
        <v>1373.0749738500001</v>
      </c>
      <c r="F10" s="22">
        <v>1057.4616504399996</v>
      </c>
      <c r="G10" s="22">
        <v>890.83135831999994</v>
      </c>
      <c r="H10" s="22">
        <v>930.99041366999938</v>
      </c>
      <c r="I10" s="23">
        <v>1.7302832488668003E-2</v>
      </c>
      <c r="J10" s="24">
        <v>4.5080424004981801E-2</v>
      </c>
      <c r="K10" s="4"/>
    </row>
    <row r="11" spans="2:11" x14ac:dyDescent="0.2">
      <c r="B11" s="757"/>
      <c r="C11" s="32" t="s">
        <v>13</v>
      </c>
      <c r="D11" s="22">
        <v>55145.451772849185</v>
      </c>
      <c r="E11" s="22">
        <v>57114.653454088708</v>
      </c>
      <c r="F11" s="22">
        <v>51971.487447270352</v>
      </c>
      <c r="G11" s="22">
        <v>49143.44972025053</v>
      </c>
      <c r="H11" s="22">
        <v>46741.590283690952</v>
      </c>
      <c r="I11" s="23">
        <v>0.8687113154522037</v>
      </c>
      <c r="J11" s="24">
        <v>-4.8874457333219046E-2</v>
      </c>
      <c r="K11" s="4"/>
    </row>
    <row r="12" spans="2:11" x14ac:dyDescent="0.2">
      <c r="B12" s="758" t="s">
        <v>15</v>
      </c>
      <c r="C12" s="759"/>
      <c r="D12" s="25">
        <v>70693.904437578938</v>
      </c>
      <c r="E12" s="25">
        <v>71840.399999999994</v>
      </c>
      <c r="F12" s="25">
        <v>65693.253148150528</v>
      </c>
      <c r="G12" s="25">
        <v>57321.8</v>
      </c>
      <c r="H12" s="25">
        <v>53805.665302471432</v>
      </c>
      <c r="I12" s="26">
        <v>1</v>
      </c>
      <c r="J12" s="27">
        <v>-6.1341446414640122E-2</v>
      </c>
      <c r="K12" s="4"/>
    </row>
    <row r="13" spans="2:11" ht="13.5" thickBot="1" x14ac:dyDescent="0.25">
      <c r="B13" s="28"/>
      <c r="C13" s="29"/>
      <c r="D13" s="29"/>
      <c r="E13" s="29"/>
      <c r="F13" s="29"/>
      <c r="G13" s="29"/>
      <c r="H13" s="29"/>
      <c r="I13" s="29"/>
      <c r="J13" s="30"/>
    </row>
    <row r="14" spans="2:11" x14ac:dyDescent="0.2">
      <c r="B14" s="754" t="s">
        <v>20</v>
      </c>
      <c r="C14" s="754"/>
      <c r="D14" s="754"/>
      <c r="E14" s="754"/>
      <c r="F14" s="754"/>
      <c r="G14" s="754"/>
      <c r="H14" s="754"/>
      <c r="I14" s="754"/>
      <c r="J14" s="754"/>
    </row>
    <row r="15" spans="2:11" x14ac:dyDescent="0.2">
      <c r="B15" s="3"/>
    </row>
  </sheetData>
  <mergeCells count="8">
    <mergeCell ref="B9:B11"/>
    <mergeCell ref="B12:C12"/>
    <mergeCell ref="B14:J14"/>
    <mergeCell ref="B2:J2"/>
    <mergeCell ref="B3:J3"/>
    <mergeCell ref="B4:C4"/>
    <mergeCell ref="B5:B7"/>
    <mergeCell ref="B8:C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zoomScaleNormal="100" workbookViewId="0"/>
  </sheetViews>
  <sheetFormatPr baseColWidth="10" defaultRowHeight="12.75" x14ac:dyDescent="0.2"/>
  <cols>
    <col min="2" max="2" width="55.140625" bestFit="1" customWidth="1"/>
  </cols>
  <sheetData>
    <row r="2" spans="2:9" ht="15" x14ac:dyDescent="0.25">
      <c r="B2" s="870" t="s">
        <v>496</v>
      </c>
      <c r="C2" s="870"/>
      <c r="D2" s="870"/>
      <c r="E2" s="870"/>
      <c r="F2" s="870"/>
      <c r="G2" s="870"/>
      <c r="H2" s="870"/>
      <c r="I2" s="870"/>
    </row>
    <row r="3" spans="2:9" ht="13.5" thickBot="1" x14ac:dyDescent="0.25">
      <c r="B3" s="907" t="s">
        <v>7</v>
      </c>
      <c r="C3" s="907"/>
      <c r="D3" s="907"/>
      <c r="E3" s="907"/>
      <c r="F3" s="907"/>
      <c r="G3" s="907"/>
      <c r="H3" s="907"/>
      <c r="I3" s="907"/>
    </row>
    <row r="4" spans="2:9" x14ac:dyDescent="0.2">
      <c r="B4" s="908" t="s">
        <v>490</v>
      </c>
      <c r="C4" s="910">
        <v>2012</v>
      </c>
      <c r="D4" s="910">
        <v>2013</v>
      </c>
      <c r="E4" s="910">
        <v>2014</v>
      </c>
      <c r="F4" s="910">
        <v>2015</v>
      </c>
      <c r="G4" s="910">
        <v>2016</v>
      </c>
      <c r="H4" s="360" t="s">
        <v>497</v>
      </c>
      <c r="I4" s="361" t="s">
        <v>498</v>
      </c>
    </row>
    <row r="5" spans="2:9" x14ac:dyDescent="0.2">
      <c r="B5" s="909"/>
      <c r="C5" s="911"/>
      <c r="D5" s="911"/>
      <c r="E5" s="911"/>
      <c r="F5" s="911"/>
      <c r="G5" s="911"/>
      <c r="H5" s="362">
        <v>2016</v>
      </c>
      <c r="I5" s="363" t="s">
        <v>499</v>
      </c>
    </row>
    <row r="6" spans="2:9" x14ac:dyDescent="0.2">
      <c r="B6" s="364" t="s">
        <v>500</v>
      </c>
      <c r="C6" s="365">
        <v>638.29024505000564</v>
      </c>
      <c r="D6" s="365">
        <v>602.3367902299816</v>
      </c>
      <c r="E6" s="365">
        <v>552.29999999999995</v>
      </c>
      <c r="F6" s="365">
        <v>493.61798667999545</v>
      </c>
      <c r="G6" s="365">
        <v>457.6</v>
      </c>
      <c r="H6" s="366">
        <v>0.04</v>
      </c>
      <c r="I6" s="367">
        <v>-7.2854716806161735E-2</v>
      </c>
    </row>
    <row r="7" spans="2:9" x14ac:dyDescent="0.2">
      <c r="B7" s="368" t="s">
        <v>501</v>
      </c>
      <c r="C7" s="369">
        <v>3.26948547000001</v>
      </c>
      <c r="D7" s="369">
        <v>3.8636643399999877</v>
      </c>
      <c r="E7" s="369">
        <v>4.0363680999999945</v>
      </c>
      <c r="F7" s="369">
        <v>3.7086046099999992</v>
      </c>
      <c r="G7" s="369">
        <v>3.388077149999988</v>
      </c>
      <c r="H7" s="370">
        <v>3.0034614810271792E-4</v>
      </c>
      <c r="I7" s="371">
        <v>-8.6428048742573038E-2</v>
      </c>
    </row>
    <row r="8" spans="2:9" x14ac:dyDescent="0.2">
      <c r="B8" s="368" t="s">
        <v>502</v>
      </c>
      <c r="C8" s="369">
        <v>0</v>
      </c>
      <c r="D8" s="369">
        <v>0</v>
      </c>
      <c r="E8" s="369">
        <v>0</v>
      </c>
      <c r="F8" s="369">
        <v>0</v>
      </c>
      <c r="G8" s="369">
        <v>0</v>
      </c>
      <c r="H8" s="370">
        <v>0</v>
      </c>
      <c r="I8" s="371" t="s">
        <v>257</v>
      </c>
    </row>
    <row r="9" spans="2:9" x14ac:dyDescent="0.2">
      <c r="B9" s="368" t="s">
        <v>503</v>
      </c>
      <c r="C9" s="369">
        <v>634.31090497000559</v>
      </c>
      <c r="D9" s="369">
        <v>598.33503510998162</v>
      </c>
      <c r="E9" s="369">
        <v>548.30784311999469</v>
      </c>
      <c r="F9" s="369">
        <v>488.13201634999547</v>
      </c>
      <c r="G9" s="369">
        <v>452.14862600999663</v>
      </c>
      <c r="H9" s="370">
        <v>4.0082056039378956E-2</v>
      </c>
      <c r="I9" s="371">
        <v>-7.3716513432297348E-2</v>
      </c>
    </row>
    <row r="10" spans="2:9" x14ac:dyDescent="0.2">
      <c r="B10" s="368" t="s">
        <v>504</v>
      </c>
      <c r="C10" s="369">
        <v>0.70985461000000005</v>
      </c>
      <c r="D10" s="369">
        <v>0.13809078</v>
      </c>
      <c r="E10" s="369">
        <v>3.5497700000000007E-2</v>
      </c>
      <c r="F10" s="369">
        <v>1.7773657200000001</v>
      </c>
      <c r="G10" s="369">
        <v>2.1188848899999999</v>
      </c>
      <c r="H10" s="370">
        <v>1.8783483575176362E-4</v>
      </c>
      <c r="I10" s="371">
        <v>0.19214906991679781</v>
      </c>
    </row>
    <row r="11" spans="2:9" x14ac:dyDescent="0.2">
      <c r="B11" s="364" t="s">
        <v>505</v>
      </c>
      <c r="C11" s="365">
        <v>14629.815841829957</v>
      </c>
      <c r="D11" s="365">
        <v>14751.33579976</v>
      </c>
      <c r="E11" s="365">
        <v>13518.8</v>
      </c>
      <c r="F11" s="365">
        <v>11756.277862329978</v>
      </c>
      <c r="G11" s="365">
        <v>10822.2</v>
      </c>
      <c r="H11" s="366">
        <v>0.95799999999999996</v>
      </c>
      <c r="I11" s="367">
        <v>-7.9442796361813728E-2</v>
      </c>
    </row>
    <row r="12" spans="2:9" x14ac:dyDescent="0.2">
      <c r="B12" s="368" t="s">
        <v>506</v>
      </c>
      <c r="C12" s="369">
        <v>1.2702813800000001</v>
      </c>
      <c r="D12" s="369">
        <v>1.6349026400000002</v>
      </c>
      <c r="E12" s="369">
        <v>1.7306472000000004</v>
      </c>
      <c r="F12" s="369">
        <v>5.597234030000001</v>
      </c>
      <c r="G12" s="369">
        <v>2.5984546700000011</v>
      </c>
      <c r="H12" s="370">
        <v>2.3034772131857211E-4</v>
      </c>
      <c r="I12" s="371">
        <v>-0.5357609390508189</v>
      </c>
    </row>
    <row r="13" spans="2:9" x14ac:dyDescent="0.2">
      <c r="B13" s="368" t="s">
        <v>507</v>
      </c>
      <c r="C13" s="369">
        <v>13489.332156949955</v>
      </c>
      <c r="D13" s="369">
        <v>13661.021775129999</v>
      </c>
      <c r="E13" s="369">
        <v>12494.985891889788</v>
      </c>
      <c r="F13" s="369">
        <v>10782.111848379978</v>
      </c>
      <c r="G13" s="369">
        <v>9939.0377191000007</v>
      </c>
      <c r="H13" s="370">
        <v>0.88107547810099862</v>
      </c>
      <c r="I13" s="371">
        <v>-7.8191929478699462E-2</v>
      </c>
    </row>
    <row r="14" spans="2:9" x14ac:dyDescent="0.2">
      <c r="B14" s="368" t="s">
        <v>508</v>
      </c>
      <c r="C14" s="369">
        <v>53.618567790000093</v>
      </c>
      <c r="D14" s="369">
        <v>62.259340020000003</v>
      </c>
      <c r="E14" s="369">
        <v>65.413164189999989</v>
      </c>
      <c r="F14" s="369">
        <v>79.163252389999855</v>
      </c>
      <c r="G14" s="369">
        <v>79.835772629999965</v>
      </c>
      <c r="H14" s="370">
        <v>7.077278860141944E-3</v>
      </c>
      <c r="I14" s="371">
        <v>8.4953588905989363E-3</v>
      </c>
    </row>
    <row r="15" spans="2:9" x14ac:dyDescent="0.2">
      <c r="B15" s="368" t="s">
        <v>509</v>
      </c>
      <c r="C15" s="369">
        <v>2.6309266</v>
      </c>
      <c r="D15" s="369">
        <v>2.1159898699999999</v>
      </c>
      <c r="E15" s="369">
        <v>4.6440915700000005</v>
      </c>
      <c r="F15" s="369">
        <v>3.5696256399999999</v>
      </c>
      <c r="G15" s="369">
        <v>3.7013716600000004</v>
      </c>
      <c r="H15" s="370">
        <v>3.2811906918281565E-4</v>
      </c>
      <c r="I15" s="371">
        <v>3.6907517282400715E-2</v>
      </c>
    </row>
    <row r="16" spans="2:9" x14ac:dyDescent="0.2">
      <c r="B16" s="368" t="s">
        <v>510</v>
      </c>
      <c r="C16" s="369">
        <v>0</v>
      </c>
      <c r="D16" s="369">
        <v>0</v>
      </c>
      <c r="E16" s="369">
        <v>0</v>
      </c>
      <c r="F16" s="369">
        <v>0</v>
      </c>
      <c r="G16" s="369">
        <v>0</v>
      </c>
      <c r="H16" s="370">
        <v>0</v>
      </c>
      <c r="I16" s="371" t="s">
        <v>257</v>
      </c>
    </row>
    <row r="17" spans="2:9" x14ac:dyDescent="0.2">
      <c r="B17" s="368" t="s">
        <v>511</v>
      </c>
      <c r="C17" s="369">
        <v>58.095322849999988</v>
      </c>
      <c r="D17" s="369">
        <v>90.652776169999953</v>
      </c>
      <c r="E17" s="369">
        <v>47.724853180000032</v>
      </c>
      <c r="F17" s="369">
        <v>40.846360110000013</v>
      </c>
      <c r="G17" s="369">
        <v>37.415259450000008</v>
      </c>
      <c r="H17" s="372">
        <v>3.3167866487548423E-3</v>
      </c>
      <c r="I17" s="371">
        <v>-8.4000156948134119E-2</v>
      </c>
    </row>
    <row r="18" spans="2:9" x14ac:dyDescent="0.2">
      <c r="B18" s="368" t="s">
        <v>512</v>
      </c>
      <c r="C18" s="369">
        <v>378.41080205000003</v>
      </c>
      <c r="D18" s="369">
        <v>306.11604507999994</v>
      </c>
      <c r="E18" s="369">
        <v>284.27070324000005</v>
      </c>
      <c r="F18" s="369">
        <v>289.95645132999999</v>
      </c>
      <c r="G18" s="369">
        <v>228.24100160999998</v>
      </c>
      <c r="H18" s="370">
        <v>2.0233100557544851E-2</v>
      </c>
      <c r="I18" s="371">
        <v>-0.21284385788596072</v>
      </c>
    </row>
    <row r="19" spans="2:9" x14ac:dyDescent="0.2">
      <c r="B19" s="368" t="s">
        <v>513</v>
      </c>
      <c r="C19" s="369">
        <v>646.45778421000011</v>
      </c>
      <c r="D19" s="369">
        <v>627.53497085000015</v>
      </c>
      <c r="E19" s="369">
        <v>620.14220464999994</v>
      </c>
      <c r="F19" s="369">
        <v>555.03309045000003</v>
      </c>
      <c r="G19" s="369">
        <v>531.49669501999995</v>
      </c>
      <c r="H19" s="370">
        <v>4.7116100965582372E-2</v>
      </c>
      <c r="I19" s="371">
        <v>-4.2405391381111435E-2</v>
      </c>
    </row>
    <row r="20" spans="2:9" x14ac:dyDescent="0.2">
      <c r="B20" s="364" t="s">
        <v>514</v>
      </c>
      <c r="C20" s="365">
        <v>1.0139929999999998E-2</v>
      </c>
      <c r="D20" s="365">
        <v>6.1756310000000002E-2</v>
      </c>
      <c r="E20" s="365">
        <v>0.17163493999999996</v>
      </c>
      <c r="F20" s="365">
        <v>4.2450499999999993E-3</v>
      </c>
      <c r="G20" s="365">
        <v>0.59280608000000012</v>
      </c>
      <c r="H20" s="366">
        <v>5.2551053242654852E-5</v>
      </c>
      <c r="I20" s="367" t="s">
        <v>257</v>
      </c>
    </row>
    <row r="21" spans="2:9" ht="13.5" thickBot="1" x14ac:dyDescent="0.25">
      <c r="B21" s="356" t="s">
        <v>515</v>
      </c>
      <c r="C21" s="373">
        <v>15268.116226809963</v>
      </c>
      <c r="D21" s="373">
        <v>15353.734346299982</v>
      </c>
      <c r="E21" s="373">
        <v>14071.3</v>
      </c>
      <c r="F21" s="373">
        <v>12249.900094059974</v>
      </c>
      <c r="G21" s="373">
        <v>11280.4</v>
      </c>
      <c r="H21" s="374">
        <v>1</v>
      </c>
      <c r="I21" s="359">
        <v>-7.9129251532427447E-2</v>
      </c>
    </row>
    <row r="22" spans="2:9" x14ac:dyDescent="0.2">
      <c r="B22" s="906" t="s">
        <v>399</v>
      </c>
      <c r="C22" s="906"/>
      <c r="D22" s="906"/>
      <c r="E22" s="906"/>
      <c r="F22" s="906"/>
      <c r="G22" s="906"/>
      <c r="H22" s="906"/>
      <c r="I22" s="906"/>
    </row>
  </sheetData>
  <mergeCells count="9">
    <mergeCell ref="B22:I22"/>
    <mergeCell ref="B2:I2"/>
    <mergeCell ref="B3:I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1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Normal="100" workbookViewId="0"/>
  </sheetViews>
  <sheetFormatPr baseColWidth="10" defaultRowHeight="12.75" x14ac:dyDescent="0.2"/>
  <cols>
    <col min="2" max="2" width="19.28515625" customWidth="1"/>
    <col min="3" max="3" width="26.7109375" style="56" customWidth="1"/>
  </cols>
  <sheetData>
    <row r="2" spans="2:11" ht="15" x14ac:dyDescent="0.25">
      <c r="B2" s="375" t="s">
        <v>516</v>
      </c>
    </row>
    <row r="3" spans="2:11" ht="13.5" thickBot="1" x14ac:dyDescent="0.25">
      <c r="B3" s="157" t="s">
        <v>517</v>
      </c>
    </row>
    <row r="4" spans="2:11" x14ac:dyDescent="0.2">
      <c r="B4" s="923" t="s">
        <v>197</v>
      </c>
      <c r="C4" s="925" t="s">
        <v>518</v>
      </c>
      <c r="D4" s="927">
        <v>2015</v>
      </c>
      <c r="E4" s="927"/>
      <c r="F4" s="928" t="s">
        <v>201</v>
      </c>
      <c r="G4" s="930">
        <v>2016</v>
      </c>
      <c r="H4" s="931"/>
      <c r="I4" s="928" t="s">
        <v>218</v>
      </c>
      <c r="J4" s="920" t="s">
        <v>6</v>
      </c>
      <c r="K4" s="376"/>
    </row>
    <row r="5" spans="2:11" x14ac:dyDescent="0.2">
      <c r="B5" s="924"/>
      <c r="C5" s="926"/>
      <c r="D5" s="377" t="s">
        <v>519</v>
      </c>
      <c r="E5" s="377" t="s">
        <v>520</v>
      </c>
      <c r="F5" s="929"/>
      <c r="G5" s="377" t="s">
        <v>519</v>
      </c>
      <c r="H5" s="377" t="s">
        <v>520</v>
      </c>
      <c r="I5" s="929"/>
      <c r="J5" s="921"/>
    </row>
    <row r="6" spans="2:11" x14ac:dyDescent="0.2">
      <c r="B6" s="378" t="s">
        <v>203</v>
      </c>
      <c r="C6" s="379" t="s">
        <v>224</v>
      </c>
      <c r="D6" s="380">
        <v>42812.06500000001</v>
      </c>
      <c r="E6" s="380">
        <v>3605.64</v>
      </c>
      <c r="F6" s="380">
        <v>46417.705000000009</v>
      </c>
      <c r="G6" s="380">
        <v>22738.660000000003</v>
      </c>
      <c r="H6" s="380">
        <v>5853.65</v>
      </c>
      <c r="I6" s="380">
        <v>28592.310000000005</v>
      </c>
      <c r="J6" s="381">
        <v>-0.38402146336187881</v>
      </c>
      <c r="K6" s="4"/>
    </row>
    <row r="7" spans="2:11" ht="12.75" customHeight="1" x14ac:dyDescent="0.2">
      <c r="B7" s="382"/>
      <c r="C7" s="383" t="s">
        <v>521</v>
      </c>
      <c r="D7" s="384">
        <v>42812.06500000001</v>
      </c>
      <c r="E7" s="384">
        <v>3605.64</v>
      </c>
      <c r="F7" s="384">
        <v>46417.705000000009</v>
      </c>
      <c r="G7" s="384">
        <v>22738.660000000003</v>
      </c>
      <c r="H7" s="384">
        <v>5853.65</v>
      </c>
      <c r="I7" s="384">
        <v>28592.310000000005</v>
      </c>
      <c r="J7" s="385">
        <v>-0.38402146336187881</v>
      </c>
      <c r="K7" s="4"/>
    </row>
    <row r="8" spans="2:11" x14ac:dyDescent="0.2">
      <c r="B8" s="922" t="s">
        <v>204</v>
      </c>
      <c r="C8" s="379" t="s">
        <v>231</v>
      </c>
      <c r="D8" s="380">
        <v>260056.6</v>
      </c>
      <c r="E8" s="380">
        <v>1038.58</v>
      </c>
      <c r="F8" s="380">
        <v>261095.18</v>
      </c>
      <c r="G8" s="380">
        <v>347874.76999999996</v>
      </c>
      <c r="H8" s="380">
        <v>1438.8300000000002</v>
      </c>
      <c r="I8" s="380">
        <v>349313.6</v>
      </c>
      <c r="J8" s="381">
        <v>0.33787839361875616</v>
      </c>
      <c r="K8" s="4"/>
    </row>
    <row r="9" spans="2:11" x14ac:dyDescent="0.2">
      <c r="B9" s="922"/>
      <c r="C9" s="379" t="s">
        <v>232</v>
      </c>
      <c r="D9" s="380">
        <v>54481.644547499993</v>
      </c>
      <c r="E9" s="380">
        <v>12696.490000000002</v>
      </c>
      <c r="F9" s="380">
        <v>67178.134547499998</v>
      </c>
      <c r="G9" s="380">
        <v>48867.799999999996</v>
      </c>
      <c r="H9" s="380">
        <v>9680.52</v>
      </c>
      <c r="I9" s="380">
        <v>58548.319999999992</v>
      </c>
      <c r="J9" s="381">
        <v>-0.12846165803246701</v>
      </c>
      <c r="K9" s="4"/>
    </row>
    <row r="10" spans="2:11" x14ac:dyDescent="0.2">
      <c r="B10" s="922"/>
      <c r="C10" s="379" t="s">
        <v>230</v>
      </c>
      <c r="D10" s="380">
        <v>36228.369999999995</v>
      </c>
      <c r="E10" s="380">
        <v>0</v>
      </c>
      <c r="F10" s="380">
        <v>36228.369999999995</v>
      </c>
      <c r="G10" s="380">
        <v>25495.239999999998</v>
      </c>
      <c r="H10" s="380">
        <v>0</v>
      </c>
      <c r="I10" s="380">
        <v>25495.239999999998</v>
      </c>
      <c r="J10" s="381">
        <v>-0.29626312196767335</v>
      </c>
      <c r="K10" s="4"/>
    </row>
    <row r="11" spans="2:11" x14ac:dyDescent="0.2">
      <c r="B11" s="382"/>
      <c r="C11" s="383" t="s">
        <v>522</v>
      </c>
      <c r="D11" s="384">
        <v>350766.61454749998</v>
      </c>
      <c r="E11" s="384">
        <v>13735.070000000002</v>
      </c>
      <c r="F11" s="384">
        <v>364501.68454749999</v>
      </c>
      <c r="G11" s="384">
        <v>422237.80999999994</v>
      </c>
      <c r="H11" s="384">
        <v>11119.35</v>
      </c>
      <c r="I11" s="384">
        <v>433357.16</v>
      </c>
      <c r="J11" s="385">
        <v>0.18890303768548722</v>
      </c>
      <c r="K11" s="4"/>
    </row>
    <row r="12" spans="2:11" x14ac:dyDescent="0.2">
      <c r="B12" s="922" t="s">
        <v>205</v>
      </c>
      <c r="C12" s="379" t="s">
        <v>240</v>
      </c>
      <c r="D12" s="380">
        <v>148060.35999999999</v>
      </c>
      <c r="E12" s="380">
        <v>2315.6799999999998</v>
      </c>
      <c r="F12" s="380">
        <v>150376.03999999998</v>
      </c>
      <c r="G12" s="380">
        <v>165622.20000000001</v>
      </c>
      <c r="H12" s="380">
        <v>2385.6</v>
      </c>
      <c r="I12" s="380">
        <v>168007.80000000002</v>
      </c>
      <c r="J12" s="381">
        <v>0.11725112591075049</v>
      </c>
      <c r="K12" s="4"/>
    </row>
    <row r="13" spans="2:11" x14ac:dyDescent="0.2">
      <c r="B13" s="922"/>
      <c r="C13" s="379" t="s">
        <v>237</v>
      </c>
      <c r="D13" s="380">
        <v>366473.98000000033</v>
      </c>
      <c r="E13" s="380">
        <v>135226.19</v>
      </c>
      <c r="F13" s="380">
        <v>501700.17000000033</v>
      </c>
      <c r="G13" s="380">
        <v>441174.94000000018</v>
      </c>
      <c r="H13" s="380">
        <v>116959.29000000001</v>
      </c>
      <c r="I13" s="380">
        <v>558134.23000000021</v>
      </c>
      <c r="J13" s="381">
        <v>0.11248563061080863</v>
      </c>
      <c r="K13" s="4"/>
    </row>
    <row r="14" spans="2:11" x14ac:dyDescent="0.2">
      <c r="B14" s="922"/>
      <c r="C14" s="379" t="s">
        <v>205</v>
      </c>
      <c r="D14" s="380">
        <v>234647.18000000017</v>
      </c>
      <c r="E14" s="380">
        <v>95224.38</v>
      </c>
      <c r="F14" s="380">
        <v>329871.56000000017</v>
      </c>
      <c r="G14" s="380">
        <v>308555.05000000016</v>
      </c>
      <c r="H14" s="380">
        <v>92616.48000000001</v>
      </c>
      <c r="I14" s="380">
        <v>401171.53000000014</v>
      </c>
      <c r="J14" s="381">
        <v>0.21614464126583055</v>
      </c>
      <c r="K14" s="4"/>
    </row>
    <row r="15" spans="2:11" x14ac:dyDescent="0.2">
      <c r="B15" s="922"/>
      <c r="C15" s="379" t="s">
        <v>239</v>
      </c>
      <c r="D15" s="380">
        <v>204176.02000000005</v>
      </c>
      <c r="E15" s="380">
        <v>27856.220000000005</v>
      </c>
      <c r="F15" s="380">
        <v>232032.24000000005</v>
      </c>
      <c r="G15" s="380">
        <v>203427.97000000003</v>
      </c>
      <c r="H15" s="380">
        <v>32569.929999999997</v>
      </c>
      <c r="I15" s="380">
        <v>235997.90000000002</v>
      </c>
      <c r="J15" s="381">
        <v>1.7090987011115333E-2</v>
      </c>
      <c r="K15" s="4"/>
    </row>
    <row r="16" spans="2:11" x14ac:dyDescent="0.2">
      <c r="B16" s="922"/>
      <c r="C16" s="379" t="s">
        <v>243</v>
      </c>
      <c r="D16" s="380">
        <v>186.23999999999995</v>
      </c>
      <c r="E16" s="380">
        <v>350748.00999999995</v>
      </c>
      <c r="F16" s="380">
        <v>350934.24999999994</v>
      </c>
      <c r="G16" s="380">
        <v>32.26</v>
      </c>
      <c r="H16" s="380">
        <v>268142.5</v>
      </c>
      <c r="I16" s="380">
        <v>268174.76</v>
      </c>
      <c r="J16" s="381">
        <v>-0.23582619821234307</v>
      </c>
      <c r="K16" s="4"/>
    </row>
    <row r="17" spans="2:11" x14ac:dyDescent="0.2">
      <c r="B17" s="922"/>
      <c r="C17" s="379" t="s">
        <v>238</v>
      </c>
      <c r="D17" s="380">
        <v>473760.2</v>
      </c>
      <c r="E17" s="380">
        <v>2.88</v>
      </c>
      <c r="F17" s="380">
        <v>473763.08</v>
      </c>
      <c r="G17" s="380">
        <v>467165.64999999997</v>
      </c>
      <c r="H17" s="380">
        <v>0</v>
      </c>
      <c r="I17" s="380">
        <v>467165.64999999997</v>
      </c>
      <c r="J17" s="381">
        <v>-1.3925589136240979E-2</v>
      </c>
      <c r="K17" s="4"/>
    </row>
    <row r="18" spans="2:11" ht="12.75" customHeight="1" x14ac:dyDescent="0.2">
      <c r="B18" s="382"/>
      <c r="C18" s="383" t="s">
        <v>523</v>
      </c>
      <c r="D18" s="384">
        <v>1427303.9800000004</v>
      </c>
      <c r="E18" s="384">
        <v>611373.36</v>
      </c>
      <c r="F18" s="384">
        <v>2038677.3400000005</v>
      </c>
      <c r="G18" s="384">
        <v>1585978.0700000003</v>
      </c>
      <c r="H18" s="384">
        <v>512673.80000000005</v>
      </c>
      <c r="I18" s="384">
        <v>2098651.8700000006</v>
      </c>
      <c r="J18" s="385">
        <v>2.9418353175986178E-2</v>
      </c>
      <c r="K18" s="4"/>
    </row>
    <row r="19" spans="2:11" x14ac:dyDescent="0.2">
      <c r="B19" s="922" t="s">
        <v>206</v>
      </c>
      <c r="C19" s="379" t="s">
        <v>250</v>
      </c>
      <c r="D19" s="380">
        <v>5893.4</v>
      </c>
      <c r="E19" s="380">
        <v>6724.630000000001</v>
      </c>
      <c r="F19" s="380">
        <v>12618.03</v>
      </c>
      <c r="G19" s="380">
        <v>35489.240000000005</v>
      </c>
      <c r="H19" s="380">
        <v>6792.5099999999984</v>
      </c>
      <c r="I19" s="380">
        <v>42281.75</v>
      </c>
      <c r="J19" s="381">
        <v>2.3508994668739889</v>
      </c>
      <c r="K19" s="4"/>
    </row>
    <row r="20" spans="2:11" x14ac:dyDescent="0.2">
      <c r="B20" s="922"/>
      <c r="C20" s="379" t="s">
        <v>249</v>
      </c>
      <c r="D20" s="380">
        <v>192788.56000000003</v>
      </c>
      <c r="E20" s="380">
        <v>34274.99</v>
      </c>
      <c r="F20" s="380">
        <v>227063.55000000002</v>
      </c>
      <c r="G20" s="380">
        <v>197653.28200000004</v>
      </c>
      <c r="H20" s="380">
        <v>28385.280000000002</v>
      </c>
      <c r="I20" s="380">
        <v>226038.56200000003</v>
      </c>
      <c r="J20" s="381">
        <v>-4.5141018890966222E-3</v>
      </c>
      <c r="K20" s="4"/>
    </row>
    <row r="21" spans="2:11" x14ac:dyDescent="0.2">
      <c r="B21" s="922"/>
      <c r="C21" s="379" t="s">
        <v>248</v>
      </c>
      <c r="D21" s="380">
        <v>110537.61999999998</v>
      </c>
      <c r="E21" s="380">
        <v>24046.790000000005</v>
      </c>
      <c r="F21" s="380">
        <v>134584.40999999997</v>
      </c>
      <c r="G21" s="380">
        <v>116054.26200000002</v>
      </c>
      <c r="H21" s="380">
        <v>27470.439999999995</v>
      </c>
      <c r="I21" s="380">
        <v>143524.70200000002</v>
      </c>
      <c r="J21" s="381">
        <v>6.6428882810424028E-2</v>
      </c>
      <c r="K21" s="4"/>
    </row>
    <row r="22" spans="2:11" x14ac:dyDescent="0.2">
      <c r="B22" s="382"/>
      <c r="C22" s="383" t="s">
        <v>524</v>
      </c>
      <c r="D22" s="384">
        <v>309219.58</v>
      </c>
      <c r="E22" s="384">
        <v>65046.41</v>
      </c>
      <c r="F22" s="384">
        <v>374265.99</v>
      </c>
      <c r="G22" s="384">
        <v>349196.7840000001</v>
      </c>
      <c r="H22" s="384">
        <v>62648.229999999996</v>
      </c>
      <c r="I22" s="384">
        <v>411845.01400000008</v>
      </c>
      <c r="J22" s="385">
        <v>0.10040726382859444</v>
      </c>
      <c r="K22" s="4"/>
    </row>
    <row r="23" spans="2:11" x14ac:dyDescent="0.2">
      <c r="B23" s="922" t="s">
        <v>207</v>
      </c>
      <c r="C23" s="379" t="s">
        <v>255</v>
      </c>
      <c r="D23" s="380">
        <v>258831.8</v>
      </c>
      <c r="E23" s="380">
        <v>0</v>
      </c>
      <c r="F23" s="380">
        <v>258831.8</v>
      </c>
      <c r="G23" s="380">
        <v>251822</v>
      </c>
      <c r="H23" s="380">
        <v>0</v>
      </c>
      <c r="I23" s="380">
        <v>251822</v>
      </c>
      <c r="J23" s="381">
        <v>-2.7082452774349952E-2</v>
      </c>
      <c r="K23" s="4"/>
    </row>
    <row r="24" spans="2:11" x14ac:dyDescent="0.2">
      <c r="B24" s="922"/>
      <c r="C24" s="379" t="s">
        <v>207</v>
      </c>
      <c r="D24" s="380">
        <v>120183.978</v>
      </c>
      <c r="E24" s="380">
        <v>3186.0099999999998</v>
      </c>
      <c r="F24" s="380">
        <v>123369.988</v>
      </c>
      <c r="G24" s="380">
        <v>143538.66399999996</v>
      </c>
      <c r="H24" s="380">
        <v>2253.6800000000003</v>
      </c>
      <c r="I24" s="380">
        <v>145792.34399999995</v>
      </c>
      <c r="J24" s="381">
        <v>0.18174887072210755</v>
      </c>
      <c r="K24" s="4"/>
    </row>
    <row r="25" spans="2:11" x14ac:dyDescent="0.2">
      <c r="B25" s="922"/>
      <c r="C25" s="379" t="s">
        <v>254</v>
      </c>
      <c r="D25" s="380">
        <v>10733.11</v>
      </c>
      <c r="E25" s="380">
        <v>6981.1</v>
      </c>
      <c r="F25" s="380">
        <v>17714.21</v>
      </c>
      <c r="G25" s="380">
        <v>18426.72</v>
      </c>
      <c r="H25" s="380">
        <v>4025.65</v>
      </c>
      <c r="I25" s="380">
        <v>22452.370000000003</v>
      </c>
      <c r="J25" s="381">
        <v>0.26747791744593763</v>
      </c>
      <c r="K25" s="4"/>
    </row>
    <row r="26" spans="2:11" ht="12.75" customHeight="1" x14ac:dyDescent="0.2">
      <c r="B26" s="382"/>
      <c r="C26" s="383" t="s">
        <v>525</v>
      </c>
      <c r="D26" s="384">
        <v>389748.88799999998</v>
      </c>
      <c r="E26" s="384">
        <v>10167.11</v>
      </c>
      <c r="F26" s="384">
        <v>399915.99800000002</v>
      </c>
      <c r="G26" s="384">
        <v>413787.38399999996</v>
      </c>
      <c r="H26" s="384">
        <v>6279.33</v>
      </c>
      <c r="I26" s="384">
        <v>420066.71399999992</v>
      </c>
      <c r="J26" s="385">
        <v>5.038737159997253E-2</v>
      </c>
      <c r="K26" s="4"/>
    </row>
    <row r="27" spans="2:11" x14ac:dyDescent="0.2">
      <c r="B27" s="922" t="s">
        <v>208</v>
      </c>
      <c r="C27" s="379" t="s">
        <v>208</v>
      </c>
      <c r="D27" s="380">
        <v>634741.09789999714</v>
      </c>
      <c r="E27" s="380">
        <v>759565.89000000013</v>
      </c>
      <c r="F27" s="380">
        <v>1394306.9878999973</v>
      </c>
      <c r="G27" s="380">
        <v>641604.73199999717</v>
      </c>
      <c r="H27" s="380">
        <v>688680.97000000009</v>
      </c>
      <c r="I27" s="380">
        <v>1330285.7019999973</v>
      </c>
      <c r="J27" s="381">
        <v>-4.5916205294519896E-2</v>
      </c>
      <c r="K27" s="4"/>
    </row>
    <row r="28" spans="2:11" x14ac:dyDescent="0.2">
      <c r="B28" s="922"/>
      <c r="C28" s="379" t="s">
        <v>260</v>
      </c>
      <c r="D28" s="380">
        <v>632504.25399999891</v>
      </c>
      <c r="E28" s="380">
        <v>1062852.4100000001</v>
      </c>
      <c r="F28" s="380">
        <v>1695356.6639999989</v>
      </c>
      <c r="G28" s="380">
        <v>643363.71249999711</v>
      </c>
      <c r="H28" s="380">
        <v>1101901.1100000001</v>
      </c>
      <c r="I28" s="380">
        <v>1745264.8224999972</v>
      </c>
      <c r="J28" s="381">
        <v>2.9438146886594296E-2</v>
      </c>
      <c r="K28" s="4"/>
    </row>
    <row r="29" spans="2:11" x14ac:dyDescent="0.2">
      <c r="B29" s="922"/>
      <c r="C29" s="379" t="s">
        <v>264</v>
      </c>
      <c r="D29" s="380">
        <v>10214.68</v>
      </c>
      <c r="E29" s="380">
        <v>950200.12</v>
      </c>
      <c r="F29" s="380">
        <v>960414.8</v>
      </c>
      <c r="G29" s="380">
        <v>6262.85</v>
      </c>
      <c r="H29" s="380">
        <v>782902.13000000012</v>
      </c>
      <c r="I29" s="380">
        <v>789164.9800000001</v>
      </c>
      <c r="J29" s="381">
        <v>-0.17830818517165703</v>
      </c>
      <c r="K29" s="4"/>
    </row>
    <row r="30" spans="2:11" x14ac:dyDescent="0.2">
      <c r="B30" s="922"/>
      <c r="C30" s="379" t="s">
        <v>262</v>
      </c>
      <c r="D30" s="380">
        <v>403582.91</v>
      </c>
      <c r="E30" s="380">
        <v>70990.819999999992</v>
      </c>
      <c r="F30" s="380">
        <v>474573.73</v>
      </c>
      <c r="G30" s="380">
        <v>319839.31999999995</v>
      </c>
      <c r="H30" s="380">
        <v>54435.46</v>
      </c>
      <c r="I30" s="380">
        <v>374274.77999999997</v>
      </c>
      <c r="J30" s="381">
        <v>-0.21134534775028535</v>
      </c>
      <c r="K30" s="4"/>
    </row>
    <row r="31" spans="2:11" ht="12.75" customHeight="1" x14ac:dyDescent="0.2">
      <c r="B31" s="382"/>
      <c r="C31" s="383" t="s">
        <v>526</v>
      </c>
      <c r="D31" s="384">
        <v>1681042.9418999958</v>
      </c>
      <c r="E31" s="384">
        <v>2843609.24</v>
      </c>
      <c r="F31" s="384">
        <v>4524652.1818999965</v>
      </c>
      <c r="G31" s="384">
        <v>1611070.6144999941</v>
      </c>
      <c r="H31" s="384">
        <v>2627919.67</v>
      </c>
      <c r="I31" s="384">
        <v>4238990.2844999945</v>
      </c>
      <c r="J31" s="385">
        <v>-6.3134553975825458E-2</v>
      </c>
      <c r="K31" s="4"/>
    </row>
    <row r="32" spans="2:11" x14ac:dyDescent="0.2">
      <c r="B32" s="915" t="s">
        <v>527</v>
      </c>
      <c r="C32" s="386" t="s">
        <v>273</v>
      </c>
      <c r="D32" s="387">
        <v>6133.32</v>
      </c>
      <c r="E32" s="387">
        <v>98513.260000000009</v>
      </c>
      <c r="F32" s="387">
        <v>104646.58000000002</v>
      </c>
      <c r="G32" s="387">
        <v>6953.8100000000013</v>
      </c>
      <c r="H32" s="387">
        <v>43085.450000000004</v>
      </c>
      <c r="I32" s="387">
        <v>50039.260000000009</v>
      </c>
      <c r="J32" s="388">
        <v>-0.52182613134609845</v>
      </c>
      <c r="K32" s="4"/>
    </row>
    <row r="33" spans="2:11" x14ac:dyDescent="0.2">
      <c r="B33" s="915"/>
      <c r="C33" s="386" t="s">
        <v>271</v>
      </c>
      <c r="D33" s="387">
        <v>422765.90299999947</v>
      </c>
      <c r="E33" s="387">
        <v>616636.61</v>
      </c>
      <c r="F33" s="387">
        <v>1039402.5129999995</v>
      </c>
      <c r="G33" s="387">
        <v>429539.78299999936</v>
      </c>
      <c r="H33" s="387">
        <v>616952.40000000014</v>
      </c>
      <c r="I33" s="387">
        <v>1046492.1829999995</v>
      </c>
      <c r="J33" s="388">
        <v>6.82090904277044E-3</v>
      </c>
      <c r="K33" s="4"/>
    </row>
    <row r="34" spans="2:11" x14ac:dyDescent="0.2">
      <c r="B34" s="915"/>
      <c r="C34" s="386" t="s">
        <v>272</v>
      </c>
      <c r="D34" s="387">
        <v>422137.57999999967</v>
      </c>
      <c r="E34" s="387">
        <v>77602.87</v>
      </c>
      <c r="F34" s="387">
        <v>499740.44999999966</v>
      </c>
      <c r="G34" s="387">
        <v>452695.27900000027</v>
      </c>
      <c r="H34" s="387">
        <v>59404.13</v>
      </c>
      <c r="I34" s="387">
        <v>512099.40900000028</v>
      </c>
      <c r="J34" s="388">
        <v>2.4730755735303367E-2</v>
      </c>
      <c r="K34" s="4"/>
    </row>
    <row r="35" spans="2:11" x14ac:dyDescent="0.2">
      <c r="B35" s="915"/>
      <c r="C35" s="386" t="s">
        <v>274</v>
      </c>
      <c r="D35" s="387">
        <v>3487.8499999999995</v>
      </c>
      <c r="E35" s="387">
        <v>34196.480000000003</v>
      </c>
      <c r="F35" s="387">
        <v>37684.33</v>
      </c>
      <c r="G35" s="387">
        <v>394.35</v>
      </c>
      <c r="H35" s="387">
        <v>12829.880000000001</v>
      </c>
      <c r="I35" s="387">
        <v>13224.230000000001</v>
      </c>
      <c r="J35" s="388">
        <v>-0.64907880808813634</v>
      </c>
      <c r="K35" s="4"/>
    </row>
    <row r="36" spans="2:11" x14ac:dyDescent="0.2">
      <c r="B36" s="915"/>
      <c r="C36" s="386" t="s">
        <v>270</v>
      </c>
      <c r="D36" s="387">
        <v>539001.84199999995</v>
      </c>
      <c r="E36" s="387">
        <v>151160.86000000002</v>
      </c>
      <c r="F36" s="387">
        <v>690162.70199999993</v>
      </c>
      <c r="G36" s="387">
        <v>491994.37299999915</v>
      </c>
      <c r="H36" s="387">
        <v>133426.14000000001</v>
      </c>
      <c r="I36" s="387">
        <v>625420.5129999991</v>
      </c>
      <c r="J36" s="388">
        <v>-9.3807139696750586E-2</v>
      </c>
      <c r="K36" s="4"/>
    </row>
    <row r="37" spans="2:11" ht="12.75" customHeight="1" x14ac:dyDescent="0.2">
      <c r="B37" s="389"/>
      <c r="C37" s="390" t="s">
        <v>528</v>
      </c>
      <c r="D37" s="391">
        <v>1393526.4949999992</v>
      </c>
      <c r="E37" s="391">
        <v>978110.08</v>
      </c>
      <c r="F37" s="391">
        <v>2371636.5749999993</v>
      </c>
      <c r="G37" s="391">
        <v>1381577.5949999988</v>
      </c>
      <c r="H37" s="391">
        <v>865698.00000000012</v>
      </c>
      <c r="I37" s="391">
        <v>2247275.5949999988</v>
      </c>
      <c r="J37" s="392">
        <v>-5.2436777755462183E-2</v>
      </c>
      <c r="K37" s="4"/>
    </row>
    <row r="38" spans="2:11" ht="12.75" customHeight="1" x14ac:dyDescent="0.2">
      <c r="B38" s="393" t="s">
        <v>280</v>
      </c>
      <c r="C38" s="386" t="s">
        <v>281</v>
      </c>
      <c r="D38" s="387">
        <v>8469.16</v>
      </c>
      <c r="E38" s="387">
        <v>183.89000000000001</v>
      </c>
      <c r="F38" s="387">
        <v>8653.0499999999993</v>
      </c>
      <c r="G38" s="387">
        <v>13022.88</v>
      </c>
      <c r="H38" s="387">
        <v>0</v>
      </c>
      <c r="I38" s="387">
        <v>13022.88</v>
      </c>
      <c r="J38" s="388">
        <f>(I38-F38)/F38</f>
        <v>0.50500459375595896</v>
      </c>
      <c r="K38" s="4"/>
    </row>
    <row r="39" spans="2:11" ht="12.75" customHeight="1" x14ac:dyDescent="0.2">
      <c r="B39" s="389"/>
      <c r="C39" s="390" t="s">
        <v>282</v>
      </c>
      <c r="D39" s="391">
        <f>SUM(D38)</f>
        <v>8469.16</v>
      </c>
      <c r="E39" s="391">
        <f t="shared" ref="E39:I39" si="0">SUM(E38)</f>
        <v>183.89000000000001</v>
      </c>
      <c r="F39" s="391">
        <f t="shared" si="0"/>
        <v>8653.0499999999993</v>
      </c>
      <c r="G39" s="391">
        <f t="shared" si="0"/>
        <v>13022.88</v>
      </c>
      <c r="H39" s="391">
        <f t="shared" si="0"/>
        <v>0</v>
      </c>
      <c r="I39" s="391">
        <f t="shared" si="0"/>
        <v>13022.88</v>
      </c>
      <c r="J39" s="392">
        <f>(I39-F39)/F39</f>
        <v>0.50500459375595896</v>
      </c>
      <c r="K39" s="4"/>
    </row>
    <row r="40" spans="2:11" x14ac:dyDescent="0.2">
      <c r="B40" s="916" t="s">
        <v>529</v>
      </c>
      <c r="C40" s="386" t="s">
        <v>284</v>
      </c>
      <c r="D40" s="387">
        <v>12290.469999999998</v>
      </c>
      <c r="E40" s="387">
        <v>19468.960000000003</v>
      </c>
      <c r="F40" s="387">
        <v>31759.43</v>
      </c>
      <c r="G40" s="387">
        <v>11895.48</v>
      </c>
      <c r="H40" s="387">
        <v>11216.099999999999</v>
      </c>
      <c r="I40" s="387">
        <v>23111.579999999998</v>
      </c>
      <c r="J40" s="388">
        <f>(I40-F40)/F40</f>
        <v>-0.27229235537287672</v>
      </c>
      <c r="K40" s="4"/>
    </row>
    <row r="41" spans="2:11" x14ac:dyDescent="0.2">
      <c r="B41" s="917"/>
      <c r="C41" s="386" t="s">
        <v>286</v>
      </c>
      <c r="D41" s="387">
        <v>3970.8599999999997</v>
      </c>
      <c r="E41" s="387">
        <v>51123.08</v>
      </c>
      <c r="F41" s="387">
        <v>55093.94</v>
      </c>
      <c r="G41" s="387">
        <v>1688.29</v>
      </c>
      <c r="H41" s="387">
        <v>39832.11</v>
      </c>
      <c r="I41" s="387">
        <v>41520.400000000001</v>
      </c>
      <c r="J41" s="388">
        <f>(I41-F41)/F41</f>
        <v>-0.24637083497749482</v>
      </c>
      <c r="K41" s="4"/>
    </row>
    <row r="42" spans="2:11" ht="12.75" customHeight="1" x14ac:dyDescent="0.2">
      <c r="B42" s="389"/>
      <c r="C42" s="394" t="s">
        <v>530</v>
      </c>
      <c r="D42" s="391">
        <f>SUM(D40:D41)</f>
        <v>16261.329999999998</v>
      </c>
      <c r="E42" s="391">
        <f t="shared" ref="E42:I42" si="1">SUM(E40:E41)</f>
        <v>70592.040000000008</v>
      </c>
      <c r="F42" s="391">
        <f t="shared" si="1"/>
        <v>86853.37</v>
      </c>
      <c r="G42" s="391">
        <f t="shared" si="1"/>
        <v>13583.77</v>
      </c>
      <c r="H42" s="391">
        <f t="shared" si="1"/>
        <v>51048.21</v>
      </c>
      <c r="I42" s="391">
        <f t="shared" si="1"/>
        <v>64631.979999999996</v>
      </c>
      <c r="J42" s="392">
        <f>(I42-F42)/F42</f>
        <v>-0.25584948517253853</v>
      </c>
      <c r="K42" s="4"/>
    </row>
    <row r="43" spans="2:11" ht="12.75" customHeight="1" x14ac:dyDescent="0.2">
      <c r="B43" s="916" t="s">
        <v>531</v>
      </c>
      <c r="C43" s="386" t="s">
        <v>464</v>
      </c>
      <c r="D43" s="387">
        <v>10309.99</v>
      </c>
      <c r="E43" s="387">
        <v>132.20000000000002</v>
      </c>
      <c r="F43" s="387">
        <v>10442.19</v>
      </c>
      <c r="G43" s="387">
        <v>10365.879999999999</v>
      </c>
      <c r="H43" s="387">
        <v>175.20000000000002</v>
      </c>
      <c r="I43" s="387">
        <v>10541.08</v>
      </c>
      <c r="J43" s="388">
        <v>9.4702356498013174E-3</v>
      </c>
      <c r="K43" s="4"/>
    </row>
    <row r="44" spans="2:11" x14ac:dyDescent="0.2">
      <c r="B44" s="917"/>
      <c r="C44" s="386" t="s">
        <v>468</v>
      </c>
      <c r="D44" s="387">
        <v>0</v>
      </c>
      <c r="E44" s="387">
        <v>0.8</v>
      </c>
      <c r="F44" s="387">
        <v>0.8</v>
      </c>
      <c r="G44" s="387">
        <v>0</v>
      </c>
      <c r="H44" s="387">
        <v>0</v>
      </c>
      <c r="I44" s="387">
        <v>0</v>
      </c>
      <c r="J44" s="388">
        <f>(I44-F44)/F44</f>
        <v>-1</v>
      </c>
      <c r="K44" s="4"/>
    </row>
    <row r="45" spans="2:11" ht="25.5" customHeight="1" x14ac:dyDescent="0.2">
      <c r="B45" s="389"/>
      <c r="C45" s="390" t="s">
        <v>532</v>
      </c>
      <c r="D45" s="391">
        <f>SUM(D43:D44)</f>
        <v>10309.99</v>
      </c>
      <c r="E45" s="391">
        <f t="shared" ref="E45:I45" si="2">SUM(E43:E44)</f>
        <v>133.00000000000003</v>
      </c>
      <c r="F45" s="391">
        <f t="shared" si="2"/>
        <v>10442.99</v>
      </c>
      <c r="G45" s="391">
        <f t="shared" si="2"/>
        <v>10365.879999999999</v>
      </c>
      <c r="H45" s="391">
        <f t="shared" si="2"/>
        <v>175.20000000000002</v>
      </c>
      <c r="I45" s="391">
        <f t="shared" si="2"/>
        <v>10541.08</v>
      </c>
      <c r="J45" s="392">
        <f>(I45-F45)/F45</f>
        <v>9.392903756491211E-3</v>
      </c>
      <c r="K45" s="4"/>
    </row>
    <row r="46" spans="2:11" x14ac:dyDescent="0.2">
      <c r="B46" s="915" t="s">
        <v>297</v>
      </c>
      <c r="C46" s="386" t="s">
        <v>298</v>
      </c>
      <c r="D46" s="387">
        <v>10419.540000000003</v>
      </c>
      <c r="E46" s="387">
        <v>549.42000000000007</v>
      </c>
      <c r="F46" s="387">
        <v>10968.960000000003</v>
      </c>
      <c r="G46" s="387">
        <v>7840.9400000000014</v>
      </c>
      <c r="H46" s="387">
        <v>1627.4499999999998</v>
      </c>
      <c r="I46" s="387">
        <v>9468.3900000000012</v>
      </c>
      <c r="J46" s="388">
        <v>-0.13680148345877829</v>
      </c>
      <c r="K46" s="4"/>
    </row>
    <row r="47" spans="2:11" x14ac:dyDescent="0.2">
      <c r="B47" s="915"/>
      <c r="C47" s="386" t="s">
        <v>299</v>
      </c>
      <c r="D47" s="387">
        <v>13024.720000000001</v>
      </c>
      <c r="E47" s="387">
        <v>1.6</v>
      </c>
      <c r="F47" s="387">
        <v>13026.320000000002</v>
      </c>
      <c r="G47" s="387">
        <v>23494.010000000002</v>
      </c>
      <c r="H47" s="387">
        <v>2.8000000000000003</v>
      </c>
      <c r="I47" s="387">
        <v>23496.81</v>
      </c>
      <c r="J47" s="388">
        <v>0.8037949321066884</v>
      </c>
      <c r="K47" s="4"/>
    </row>
    <row r="48" spans="2:11" x14ac:dyDescent="0.2">
      <c r="B48" s="915"/>
      <c r="C48" s="386" t="s">
        <v>301</v>
      </c>
      <c r="D48" s="387">
        <v>0</v>
      </c>
      <c r="E48" s="387">
        <v>3.8000000000000003</v>
      </c>
      <c r="F48" s="387">
        <v>3.8000000000000003</v>
      </c>
      <c r="G48" s="387">
        <v>689.76</v>
      </c>
      <c r="H48" s="387">
        <v>0</v>
      </c>
      <c r="I48" s="387">
        <v>689.76</v>
      </c>
      <c r="J48" s="388">
        <v>180.51578947368421</v>
      </c>
      <c r="K48" s="4"/>
    </row>
    <row r="49" spans="2:11" ht="36" customHeight="1" x14ac:dyDescent="0.2">
      <c r="B49" s="389"/>
      <c r="C49" s="390" t="s">
        <v>474</v>
      </c>
      <c r="D49" s="391">
        <v>23444.260000000002</v>
      </c>
      <c r="E49" s="391">
        <v>554.82000000000005</v>
      </c>
      <c r="F49" s="391">
        <v>23999.080000000005</v>
      </c>
      <c r="G49" s="391">
        <v>32024.710000000003</v>
      </c>
      <c r="H49" s="391">
        <v>1630.2499999999998</v>
      </c>
      <c r="I49" s="391">
        <v>33654.960000000006</v>
      </c>
      <c r="J49" s="392">
        <v>0.40234375651066623</v>
      </c>
      <c r="K49" s="4"/>
    </row>
    <row r="50" spans="2:11" ht="24" x14ac:dyDescent="0.2">
      <c r="B50" s="915" t="s">
        <v>533</v>
      </c>
      <c r="C50" s="386" t="s">
        <v>534</v>
      </c>
      <c r="D50" s="387">
        <v>1.2000000000000002</v>
      </c>
      <c r="E50" s="387">
        <v>17</v>
      </c>
      <c r="F50" s="387">
        <v>18.2</v>
      </c>
      <c r="G50" s="387">
        <v>0.4</v>
      </c>
      <c r="H50" s="387">
        <v>7.8100000000000005</v>
      </c>
      <c r="I50" s="387">
        <v>8.2100000000000009</v>
      </c>
      <c r="J50" s="388">
        <v>-0.54890109890109884</v>
      </c>
      <c r="K50" s="4"/>
    </row>
    <row r="51" spans="2:11" x14ac:dyDescent="0.2">
      <c r="B51" s="915"/>
      <c r="C51" s="386" t="s">
        <v>307</v>
      </c>
      <c r="D51" s="387">
        <v>0</v>
      </c>
      <c r="E51" s="387">
        <v>14598.87</v>
      </c>
      <c r="F51" s="387">
        <v>14598.87</v>
      </c>
      <c r="G51" s="387">
        <v>0</v>
      </c>
      <c r="H51" s="387">
        <v>5864.51</v>
      </c>
      <c r="I51" s="387">
        <v>5864.51</v>
      </c>
      <c r="J51" s="388">
        <v>-0.59829014163424976</v>
      </c>
      <c r="K51" s="4"/>
    </row>
    <row r="52" spans="2:11" ht="13.5" thickBot="1" x14ac:dyDescent="0.25">
      <c r="B52" s="918" t="s">
        <v>535</v>
      </c>
      <c r="C52" s="919"/>
      <c r="D52" s="395">
        <v>5652906.5044474965</v>
      </c>
      <c r="E52" s="395">
        <v>4611726.53</v>
      </c>
      <c r="F52" s="395">
        <v>10264633.034447495</v>
      </c>
      <c r="G52" s="395">
        <v>5855584.5574999917</v>
      </c>
      <c r="H52" s="395">
        <v>4150918.0100000007</v>
      </c>
      <c r="I52" s="395">
        <v>10006502.567499997</v>
      </c>
      <c r="J52" s="396">
        <v>-2.5147559204623082E-2</v>
      </c>
      <c r="K52" s="4"/>
    </row>
    <row r="53" spans="2:11" ht="33.6" customHeight="1" x14ac:dyDescent="0.2">
      <c r="B53" s="912" t="s">
        <v>20</v>
      </c>
      <c r="C53" s="913"/>
      <c r="D53" s="913"/>
      <c r="E53" s="913"/>
      <c r="F53" s="913"/>
      <c r="G53" s="913"/>
      <c r="H53" s="913"/>
      <c r="I53" s="913"/>
      <c r="J53" s="914"/>
    </row>
  </sheetData>
  <mergeCells count="19">
    <mergeCell ref="B27:B30"/>
    <mergeCell ref="B4:B5"/>
    <mergeCell ref="C4:C5"/>
    <mergeCell ref="D4:E4"/>
    <mergeCell ref="F4:F5"/>
    <mergeCell ref="J4:J5"/>
    <mergeCell ref="B8:B10"/>
    <mergeCell ref="B12:B17"/>
    <mergeCell ref="B19:B21"/>
    <mergeCell ref="B23:B25"/>
    <mergeCell ref="G4:H4"/>
    <mergeCell ref="I4:I5"/>
    <mergeCell ref="B53:J53"/>
    <mergeCell ref="B32:B36"/>
    <mergeCell ref="B40:B41"/>
    <mergeCell ref="B43:B44"/>
    <mergeCell ref="B46:B48"/>
    <mergeCell ref="B50:B51"/>
    <mergeCell ref="B52:C52"/>
  </mergeCells>
  <pageMargins left="0.7" right="0.7" top="0.75" bottom="0.75" header="0.3" footer="0.3"/>
  <pageSetup paperSize="175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workbookViewId="0"/>
  </sheetViews>
  <sheetFormatPr baseColWidth="10" defaultRowHeight="12.75" x14ac:dyDescent="0.2"/>
  <cols>
    <col min="3" max="3" width="19.5703125" style="56" customWidth="1"/>
    <col min="10" max="10" width="17.140625" customWidth="1"/>
    <col min="11" max="11" width="16.5703125" customWidth="1"/>
    <col min="12" max="12" width="18" customWidth="1"/>
  </cols>
  <sheetData>
    <row r="2" spans="2:12" ht="15" x14ac:dyDescent="0.25">
      <c r="B2" s="397" t="s">
        <v>536</v>
      </c>
      <c r="C2" s="398"/>
      <c r="D2" s="399"/>
      <c r="E2" s="399"/>
      <c r="F2" s="400"/>
      <c r="G2" s="400"/>
      <c r="H2" s="400"/>
      <c r="I2" s="400"/>
      <c r="J2" s="400"/>
      <c r="K2" s="400"/>
      <c r="L2" s="400"/>
    </row>
    <row r="3" spans="2:12" x14ac:dyDescent="0.2">
      <c r="B3" s="945" t="s">
        <v>537</v>
      </c>
      <c r="C3" s="946"/>
      <c r="D3" s="947" t="s">
        <v>538</v>
      </c>
      <c r="E3" s="948"/>
      <c r="F3" s="949"/>
      <c r="G3" s="950" t="s">
        <v>539</v>
      </c>
      <c r="H3" s="951"/>
      <c r="I3" s="952"/>
      <c r="J3" s="953" t="s">
        <v>540</v>
      </c>
      <c r="K3" s="953"/>
      <c r="L3" s="954"/>
    </row>
    <row r="4" spans="2:12" x14ac:dyDescent="0.2">
      <c r="B4" s="945"/>
      <c r="C4" s="946"/>
      <c r="D4" s="401">
        <v>2014</v>
      </c>
      <c r="E4" s="401">
        <v>2015</v>
      </c>
      <c r="F4" s="401">
        <v>2016</v>
      </c>
      <c r="G4" s="401">
        <v>2014</v>
      </c>
      <c r="H4" s="401">
        <v>2015</v>
      </c>
      <c r="I4" s="401">
        <v>2016</v>
      </c>
      <c r="J4" s="402" t="s">
        <v>541</v>
      </c>
      <c r="K4" s="402" t="s">
        <v>542</v>
      </c>
      <c r="L4" s="403" t="s">
        <v>543</v>
      </c>
    </row>
    <row r="5" spans="2:12" x14ac:dyDescent="0.2">
      <c r="B5" s="942" t="s">
        <v>114</v>
      </c>
      <c r="C5" s="944"/>
      <c r="D5" s="404">
        <v>0.77575620042956905</v>
      </c>
      <c r="E5" s="404">
        <v>0.77841898363092055</v>
      </c>
      <c r="F5" s="404">
        <v>0.75988075387595477</v>
      </c>
      <c r="G5" s="405">
        <v>8.5802715162235713E-3</v>
      </c>
      <c r="H5" s="405">
        <v>6.715983258566479E-3</v>
      </c>
      <c r="I5" s="405">
        <v>6.8153303742733498E-3</v>
      </c>
      <c r="J5" s="406">
        <v>4.2959306803549085E-4</v>
      </c>
      <c r="K5" s="406">
        <v>1.5050125137252848E-6</v>
      </c>
      <c r="L5" s="407">
        <v>3.1293100965800361E-2</v>
      </c>
    </row>
    <row r="6" spans="2:12" x14ac:dyDescent="0.2">
      <c r="B6" s="942" t="s">
        <v>544</v>
      </c>
      <c r="C6" s="944"/>
      <c r="D6" s="404">
        <v>0.85447586231771089</v>
      </c>
      <c r="E6" s="404">
        <v>0.82715277587333358</v>
      </c>
      <c r="F6" s="404">
        <v>0.83845506248073642</v>
      </c>
      <c r="G6" s="405">
        <v>3.8633325189884582E-3</v>
      </c>
      <c r="H6" s="405">
        <v>4.4751424423683378E-3</v>
      </c>
      <c r="I6" s="405">
        <v>4.6650437354027949E-3</v>
      </c>
      <c r="J6" s="406">
        <v>7.1828000699708131E-5</v>
      </c>
      <c r="K6" s="406">
        <v>1.024962374007917E-3</v>
      </c>
      <c r="L6" s="407">
        <v>3.1343731265050655E-2</v>
      </c>
    </row>
    <row r="7" spans="2:12" x14ac:dyDescent="0.2">
      <c r="B7" s="933" t="s">
        <v>545</v>
      </c>
      <c r="C7" s="408" t="s">
        <v>104</v>
      </c>
      <c r="D7" s="404">
        <v>0.91134664374350804</v>
      </c>
      <c r="E7" s="404">
        <v>0.89510421583581179</v>
      </c>
      <c r="F7" s="404">
        <v>0.86401766335210739</v>
      </c>
      <c r="G7" s="405">
        <v>1.3420035089711532E-3</v>
      </c>
      <c r="H7" s="405">
        <v>1.3734005651419808E-3</v>
      </c>
      <c r="I7" s="405">
        <v>1.3917593473693726E-3</v>
      </c>
      <c r="J7" s="406">
        <v>8.5866870414685763E-6</v>
      </c>
      <c r="K7" s="406">
        <v>0</v>
      </c>
      <c r="L7" s="407">
        <v>1.0560583075330639E-2</v>
      </c>
    </row>
    <row r="8" spans="2:12" x14ac:dyDescent="0.2">
      <c r="B8" s="934"/>
      <c r="C8" s="408" t="s">
        <v>110</v>
      </c>
      <c r="D8" s="404">
        <v>0.96755643705633909</v>
      </c>
      <c r="E8" s="404">
        <v>0.94520480919935213</v>
      </c>
      <c r="F8" s="404">
        <v>0.92728115151175672</v>
      </c>
      <c r="G8" s="405">
        <v>1.4933066872884887E-3</v>
      </c>
      <c r="H8" s="405">
        <v>1.6258978594899845E-3</v>
      </c>
      <c r="I8" s="405">
        <v>2.0806453064697236E-3</v>
      </c>
      <c r="J8" s="406">
        <v>6.0852464856499526E-4</v>
      </c>
      <c r="K8" s="406">
        <v>1.1117394478559549E-4</v>
      </c>
      <c r="L8" s="407">
        <v>2.2060517314549725E-2</v>
      </c>
    </row>
    <row r="9" spans="2:12" x14ac:dyDescent="0.2">
      <c r="B9" s="934"/>
      <c r="C9" s="408" t="s">
        <v>408</v>
      </c>
      <c r="D9" s="404">
        <v>0.7023805029211011</v>
      </c>
      <c r="E9" s="404">
        <v>0.74611273542024714</v>
      </c>
      <c r="F9" s="404">
        <v>0.73552432603944129</v>
      </c>
      <c r="G9" s="405">
        <v>1.5753363258024809E-2</v>
      </c>
      <c r="H9" s="405">
        <v>1.2671213057744411E-2</v>
      </c>
      <c r="I9" s="405">
        <v>1.1648889353915884E-2</v>
      </c>
      <c r="J9" s="406">
        <v>7.2240192199507001E-5</v>
      </c>
      <c r="K9" s="406">
        <v>0</v>
      </c>
      <c r="L9" s="407">
        <v>4.5064585966952724E-2</v>
      </c>
    </row>
    <row r="10" spans="2:12" x14ac:dyDescent="0.2">
      <c r="B10" s="934"/>
      <c r="C10" s="408" t="s">
        <v>546</v>
      </c>
      <c r="D10" s="404">
        <v>0.99367357651618038</v>
      </c>
      <c r="E10" s="404">
        <v>0.98510387085827167</v>
      </c>
      <c r="F10" s="404">
        <v>0.98390675864354094</v>
      </c>
      <c r="G10" s="405">
        <v>3.6998845356490696E-4</v>
      </c>
      <c r="H10" s="405">
        <v>5.9228514966230069E-4</v>
      </c>
      <c r="I10" s="405">
        <v>5.0456684884177792E-4</v>
      </c>
      <c r="J10" s="406">
        <v>0</v>
      </c>
      <c r="K10" s="406">
        <v>0</v>
      </c>
      <c r="L10" s="407">
        <v>3.1353040366054206E-2</v>
      </c>
    </row>
    <row r="11" spans="2:12" x14ac:dyDescent="0.2">
      <c r="B11" s="409"/>
      <c r="C11" s="410" t="s">
        <v>547</v>
      </c>
      <c r="D11" s="411">
        <v>0.93173144121468843</v>
      </c>
      <c r="E11" s="411">
        <v>0.91482039192668607</v>
      </c>
      <c r="F11" s="411">
        <v>0.8896106493943734</v>
      </c>
      <c r="G11" s="412">
        <v>1.566656964206855E-3</v>
      </c>
      <c r="H11" s="412">
        <v>1.6455211169434472E-3</v>
      </c>
      <c r="I11" s="412">
        <v>1.7530058214796735E-3</v>
      </c>
      <c r="J11" s="413">
        <v>2.0696767122880915E-4</v>
      </c>
      <c r="K11" s="413">
        <v>3.2553152940360712E-5</v>
      </c>
      <c r="L11" s="414">
        <v>1.4790798163367784E-2</v>
      </c>
    </row>
    <row r="12" spans="2:12" ht="12.75" customHeight="1" x14ac:dyDescent="0.2">
      <c r="B12" s="933" t="s">
        <v>548</v>
      </c>
      <c r="C12" s="408" t="s">
        <v>124</v>
      </c>
      <c r="D12" s="404">
        <v>0.72952299891989358</v>
      </c>
      <c r="E12" s="404">
        <v>0.6973502152130161</v>
      </c>
      <c r="F12" s="404">
        <v>0.72234859567726784</v>
      </c>
      <c r="G12" s="405">
        <v>7.7704982667924924E-3</v>
      </c>
      <c r="H12" s="405">
        <v>7.7625810718173491E-3</v>
      </c>
      <c r="I12" s="405">
        <v>8.3543932391509038E-3</v>
      </c>
      <c r="J12" s="415">
        <v>1.6972611034026717E-5</v>
      </c>
      <c r="K12" s="415">
        <v>5.9994052900085139E-3</v>
      </c>
      <c r="L12" s="416">
        <v>3.0772560725813986E-2</v>
      </c>
    </row>
    <row r="13" spans="2:12" x14ac:dyDescent="0.2">
      <c r="B13" s="933"/>
      <c r="C13" s="408" t="s">
        <v>549</v>
      </c>
      <c r="D13" s="404">
        <v>0.81079196723948344</v>
      </c>
      <c r="E13" s="404">
        <v>0.77068253154382171</v>
      </c>
      <c r="F13" s="404">
        <v>0.70513488644745304</v>
      </c>
      <c r="G13" s="405">
        <v>3.4778825395717387E-3</v>
      </c>
      <c r="H13" s="405">
        <v>3.3212858381580323E-3</v>
      </c>
      <c r="I13" s="405">
        <v>3.6922281248202536E-3</v>
      </c>
      <c r="J13" s="415">
        <v>1.3239852465899101E-5</v>
      </c>
      <c r="K13" s="415">
        <v>1.9906587166245552E-5</v>
      </c>
      <c r="L13" s="416">
        <v>1.6797469759814495E-2</v>
      </c>
    </row>
    <row r="14" spans="2:12" x14ac:dyDescent="0.2">
      <c r="B14" s="933"/>
      <c r="C14" s="408" t="s">
        <v>122</v>
      </c>
      <c r="D14" s="404">
        <v>0.80745775326821823</v>
      </c>
      <c r="E14" s="404">
        <v>0.75445056559939627</v>
      </c>
      <c r="F14" s="404">
        <v>0.79461880391645778</v>
      </c>
      <c r="G14" s="405">
        <v>3.5400273091511446E-3</v>
      </c>
      <c r="H14" s="405">
        <v>4.9448759019693513E-3</v>
      </c>
      <c r="I14" s="405">
        <v>5.0461101320086509E-3</v>
      </c>
      <c r="J14" s="415">
        <v>2.4787632538316618E-5</v>
      </c>
      <c r="K14" s="415">
        <v>3.5743921318046734E-4</v>
      </c>
      <c r="L14" s="416">
        <v>3.4577652879041951E-2</v>
      </c>
    </row>
    <row r="15" spans="2:12" x14ac:dyDescent="0.2">
      <c r="B15" s="933"/>
      <c r="C15" s="408" t="s">
        <v>123</v>
      </c>
      <c r="D15" s="404">
        <v>0.79223409599595551</v>
      </c>
      <c r="E15" s="404">
        <v>0.83167138556617815</v>
      </c>
      <c r="F15" s="404">
        <v>0.79282459670865357</v>
      </c>
      <c r="G15" s="405">
        <v>7.1298406547013896E-3</v>
      </c>
      <c r="H15" s="405">
        <v>6.6158675023542095E-3</v>
      </c>
      <c r="I15" s="405">
        <v>7.1652634915909527E-3</v>
      </c>
      <c r="J15" s="415">
        <v>8.2885347050696277E-7</v>
      </c>
      <c r="K15" s="415">
        <v>7.1569887515358818E-5</v>
      </c>
      <c r="L15" s="416">
        <v>4.6887318304179387E-2</v>
      </c>
    </row>
    <row r="16" spans="2:12" x14ac:dyDescent="0.2">
      <c r="B16" s="933"/>
      <c r="C16" s="408" t="s">
        <v>125</v>
      </c>
      <c r="D16" s="404">
        <v>0.7690161712710526</v>
      </c>
      <c r="E16" s="404">
        <v>0.65144043881378777</v>
      </c>
      <c r="F16" s="404">
        <v>0.66344142343015255</v>
      </c>
      <c r="G16" s="405">
        <v>6.6843371477533714E-3</v>
      </c>
      <c r="H16" s="405">
        <v>1.374506643143698E-2</v>
      </c>
      <c r="I16" s="405">
        <v>1.3736838688203063E-2</v>
      </c>
      <c r="J16" s="415">
        <v>4.9954433705088956E-5</v>
      </c>
      <c r="K16" s="415">
        <v>6.8429134613653606E-4</v>
      </c>
      <c r="L16" s="416">
        <v>4.3873757788276783E-2</v>
      </c>
    </row>
    <row r="17" spans="2:12" x14ac:dyDescent="0.2">
      <c r="B17" s="933"/>
      <c r="C17" s="408" t="s">
        <v>415</v>
      </c>
      <c r="D17" s="404">
        <v>0.71684571090570415</v>
      </c>
      <c r="E17" s="404">
        <v>0.77307284624111494</v>
      </c>
      <c r="F17" s="404">
        <v>0.78200621934219949</v>
      </c>
      <c r="G17" s="405">
        <v>6.0041200525335625E-3</v>
      </c>
      <c r="H17" s="405">
        <v>7.1606031403357879E-3</v>
      </c>
      <c r="I17" s="405">
        <v>7.3055632953074271E-3</v>
      </c>
      <c r="J17" s="415">
        <v>1.1277496460368043E-6</v>
      </c>
      <c r="K17" s="415">
        <v>3.0578388123998993E-3</v>
      </c>
      <c r="L17" s="416">
        <v>3.4780322307269552E-2</v>
      </c>
    </row>
    <row r="18" spans="2:12" x14ac:dyDescent="0.2">
      <c r="B18" s="933"/>
      <c r="C18" s="408" t="s">
        <v>550</v>
      </c>
      <c r="D18" s="404">
        <v>0.86607166516387779</v>
      </c>
      <c r="E18" s="404">
        <v>0.84761803193527996</v>
      </c>
      <c r="F18" s="404">
        <v>0.8549370529833209</v>
      </c>
      <c r="G18" s="405">
        <v>5.4993717319757069E-3</v>
      </c>
      <c r="H18" s="405">
        <v>5.380250999472984E-3</v>
      </c>
      <c r="I18" s="405">
        <v>6.9600218452069533E-3</v>
      </c>
      <c r="J18" s="415">
        <v>7.6573401252362401E-6</v>
      </c>
      <c r="K18" s="415">
        <v>5.3182084232615945E-5</v>
      </c>
      <c r="L18" s="416">
        <v>5.1097812176707967E-2</v>
      </c>
    </row>
    <row r="19" spans="2:12" x14ac:dyDescent="0.2">
      <c r="B19" s="933"/>
      <c r="C19" s="408" t="s">
        <v>551</v>
      </c>
      <c r="D19" s="404">
        <v>0.85438637083198476</v>
      </c>
      <c r="E19" s="404">
        <v>0.78954624801285611</v>
      </c>
      <c r="F19" s="404">
        <v>0.83773209011252747</v>
      </c>
      <c r="G19" s="405">
        <v>3.3902490499796382E-3</v>
      </c>
      <c r="H19" s="405">
        <v>3.1734388932396938E-3</v>
      </c>
      <c r="I19" s="405">
        <v>2.9441700535577111E-3</v>
      </c>
      <c r="J19" s="415">
        <v>5.7882961892148211E-7</v>
      </c>
      <c r="K19" s="415">
        <v>9.8634759472839722E-4</v>
      </c>
      <c r="L19" s="416">
        <v>1.8419027222829898E-2</v>
      </c>
    </row>
    <row r="20" spans="2:12" x14ac:dyDescent="0.2">
      <c r="B20" s="933"/>
      <c r="C20" s="408" t="s">
        <v>552</v>
      </c>
      <c r="D20" s="404">
        <v>0.77744456692379771</v>
      </c>
      <c r="E20" s="404">
        <v>0.76188074180831455</v>
      </c>
      <c r="F20" s="404">
        <v>0.78406910651353767</v>
      </c>
      <c r="G20" s="405">
        <v>4.46718382085033E-3</v>
      </c>
      <c r="H20" s="405">
        <v>3.6221664498750443E-3</v>
      </c>
      <c r="I20" s="405">
        <v>5.0589171499418198E-3</v>
      </c>
      <c r="J20" s="415">
        <v>1.7795618585919295E-6</v>
      </c>
      <c r="K20" s="415">
        <v>0</v>
      </c>
      <c r="L20" s="416">
        <v>3.1089855980343941E-2</v>
      </c>
    </row>
    <row r="21" spans="2:12" x14ac:dyDescent="0.2">
      <c r="B21" s="933"/>
      <c r="C21" s="408" t="s">
        <v>416</v>
      </c>
      <c r="D21" s="404">
        <v>0.63381912761154069</v>
      </c>
      <c r="E21" s="404">
        <v>0.83730649329793327</v>
      </c>
      <c r="F21" s="404">
        <v>0.43568696355249781</v>
      </c>
      <c r="G21" s="405">
        <v>4.3555135994492386E-3</v>
      </c>
      <c r="H21" s="405">
        <v>5.7063334303949732E-3</v>
      </c>
      <c r="I21" s="405">
        <v>3.2935096664354646E-3</v>
      </c>
      <c r="J21" s="415">
        <v>7.7895069642648133E-5</v>
      </c>
      <c r="K21" s="415">
        <v>0</v>
      </c>
      <c r="L21" s="416">
        <v>5.8548538154017766E-3</v>
      </c>
    </row>
    <row r="22" spans="2:12" x14ac:dyDescent="0.2">
      <c r="B22" s="933"/>
      <c r="C22" s="408" t="s">
        <v>553</v>
      </c>
      <c r="D22" s="404">
        <v>0.74476170809437081</v>
      </c>
      <c r="E22" s="404">
        <v>0.53555841463964626</v>
      </c>
      <c r="F22" s="404">
        <v>0.44501014274944306</v>
      </c>
      <c r="G22" s="405">
        <v>6.5259118646694772E-3</v>
      </c>
      <c r="H22" s="405">
        <v>6.6948542129148022E-3</v>
      </c>
      <c r="I22" s="405">
        <v>1.4984997216268945E-2</v>
      </c>
      <c r="J22" s="415">
        <v>2.1128880801076059E-6</v>
      </c>
      <c r="K22" s="415">
        <v>0</v>
      </c>
      <c r="L22" s="416">
        <v>2.6999705488034278E-2</v>
      </c>
    </row>
    <row r="23" spans="2:12" x14ac:dyDescent="0.2">
      <c r="B23" s="933"/>
      <c r="C23" s="408" t="s">
        <v>554</v>
      </c>
      <c r="D23" s="404">
        <v>0.93576719758441007</v>
      </c>
      <c r="E23" s="404">
        <v>0.91763310002923393</v>
      </c>
      <c r="F23" s="404">
        <v>0.89848063463852468</v>
      </c>
      <c r="G23" s="405">
        <v>1.84612977513465E-3</v>
      </c>
      <c r="H23" s="405">
        <v>2.2863833997460166E-3</v>
      </c>
      <c r="I23" s="405">
        <v>2.1712653883728342E-3</v>
      </c>
      <c r="J23" s="415">
        <v>0</v>
      </c>
      <c r="K23" s="415">
        <v>0</v>
      </c>
      <c r="L23" s="416">
        <v>2.2480424658883235E-2</v>
      </c>
    </row>
    <row r="24" spans="2:12" x14ac:dyDescent="0.2">
      <c r="B24" s="933"/>
      <c r="C24" s="408" t="s">
        <v>555</v>
      </c>
      <c r="D24" s="404">
        <v>0.66523560488619482</v>
      </c>
      <c r="E24" s="404">
        <v>0.63860076171916391</v>
      </c>
      <c r="F24" s="404">
        <v>0.76206609453213581</v>
      </c>
      <c r="G24" s="405">
        <v>1.5510296156343532E-2</v>
      </c>
      <c r="H24" s="405">
        <v>9.8081663647615232E-3</v>
      </c>
      <c r="I24" s="405">
        <v>1.0941674034153507E-2</v>
      </c>
      <c r="J24" s="415">
        <v>5.6788693209624902E-7</v>
      </c>
      <c r="K24" s="415">
        <v>0</v>
      </c>
      <c r="L24" s="416">
        <v>4.6026832532211057E-2</v>
      </c>
    </row>
    <row r="25" spans="2:12" x14ac:dyDescent="0.2">
      <c r="B25" s="933"/>
      <c r="C25" s="408" t="s">
        <v>556</v>
      </c>
      <c r="D25" s="404">
        <v>0.56522498939578902</v>
      </c>
      <c r="E25" s="404">
        <v>0.62351870953367594</v>
      </c>
      <c r="F25" s="404">
        <v>0.63907570941857672</v>
      </c>
      <c r="G25" s="405">
        <v>1.0418432224297483E-2</v>
      </c>
      <c r="H25" s="405">
        <v>1.0073704903266742E-2</v>
      </c>
      <c r="I25" s="405">
        <v>1.3222454362004728E-2</v>
      </c>
      <c r="J25" s="415">
        <v>6.3490973171088409E-5</v>
      </c>
      <c r="K25" s="415">
        <v>5.6351241382956253E-2</v>
      </c>
      <c r="L25" s="416">
        <v>3.6505607861265214E-2</v>
      </c>
    </row>
    <row r="26" spans="2:12" x14ac:dyDescent="0.2">
      <c r="B26" s="933"/>
      <c r="C26" s="408" t="s">
        <v>557</v>
      </c>
      <c r="D26" s="404">
        <v>0.66986500296599427</v>
      </c>
      <c r="E26" s="404">
        <v>0.69971649420597815</v>
      </c>
      <c r="F26" s="404">
        <v>0.45654475898974162</v>
      </c>
      <c r="G26" s="405">
        <v>8.5572248114779096E-3</v>
      </c>
      <c r="H26" s="405">
        <v>9.2130119853282167E-3</v>
      </c>
      <c r="I26" s="405">
        <v>6.5006908717405408E-3</v>
      </c>
      <c r="J26" s="415">
        <v>7.6548749624077818E-6</v>
      </c>
      <c r="K26" s="415">
        <v>0</v>
      </c>
      <c r="L26" s="416">
        <v>1.206977018899945E-2</v>
      </c>
    </row>
    <row r="27" spans="2:12" x14ac:dyDescent="0.2">
      <c r="B27" s="933"/>
      <c r="C27" s="408" t="s">
        <v>558</v>
      </c>
      <c r="D27" s="404">
        <v>0.52752168504924701</v>
      </c>
      <c r="E27" s="404">
        <v>0.56674950711180694</v>
      </c>
      <c r="F27" s="404">
        <v>0.63031106895614764</v>
      </c>
      <c r="G27" s="405">
        <v>7.6909400062600136E-3</v>
      </c>
      <c r="H27" s="405">
        <v>1.5345827881612328E-2</v>
      </c>
      <c r="I27" s="405">
        <v>6.8203682372253317E-3</v>
      </c>
      <c r="J27" s="415">
        <v>3.3741005003074968E-5</v>
      </c>
      <c r="K27" s="415">
        <v>0</v>
      </c>
      <c r="L27" s="416">
        <v>1.844985613441609E-2</v>
      </c>
    </row>
    <row r="28" spans="2:12" x14ac:dyDescent="0.2">
      <c r="B28" s="933"/>
      <c r="C28" s="408" t="s">
        <v>559</v>
      </c>
      <c r="D28" s="404">
        <v>0.84760422202369001</v>
      </c>
      <c r="E28" s="404">
        <v>0.28351154421377778</v>
      </c>
      <c r="F28" s="404">
        <v>0.87415559217644567</v>
      </c>
      <c r="G28" s="405">
        <v>6.990808318425721E-3</v>
      </c>
      <c r="H28" s="405">
        <v>3.1227136009703066E-3</v>
      </c>
      <c r="I28" s="405">
        <v>5.6082322539379881E-3</v>
      </c>
      <c r="J28" s="415">
        <v>9.0381401444327082E-5</v>
      </c>
      <c r="K28" s="415">
        <v>0</v>
      </c>
      <c r="L28" s="416">
        <v>4.4042975309443871E-2</v>
      </c>
    </row>
    <row r="29" spans="2:12" x14ac:dyDescent="0.2">
      <c r="B29" s="933"/>
      <c r="C29" s="408" t="s">
        <v>560</v>
      </c>
      <c r="D29" s="404">
        <v>0.86523624351925843</v>
      </c>
      <c r="E29" s="404">
        <v>0.92149574816085966</v>
      </c>
      <c r="F29" s="404">
        <v>0.92768242709867099</v>
      </c>
      <c r="G29" s="405">
        <v>6.4838331862054023E-3</v>
      </c>
      <c r="H29" s="405">
        <v>4.0643376052670564E-3</v>
      </c>
      <c r="I29" s="405">
        <v>4.0837686644247546E-3</v>
      </c>
      <c r="J29" s="415">
        <v>1.6378162983027566E-4</v>
      </c>
      <c r="K29" s="415">
        <v>0</v>
      </c>
      <c r="L29" s="416">
        <v>5.4631279357849484E-2</v>
      </c>
    </row>
    <row r="30" spans="2:12" x14ac:dyDescent="0.2">
      <c r="B30" s="933"/>
      <c r="C30" s="408" t="s">
        <v>561</v>
      </c>
      <c r="D30" s="404">
        <v>0.54313102690122539</v>
      </c>
      <c r="E30" s="404">
        <v>0.86096217252655693</v>
      </c>
      <c r="F30" s="404">
        <v>0.64109666025349599</v>
      </c>
      <c r="G30" s="405">
        <v>2.9389458328866994E-3</v>
      </c>
      <c r="H30" s="405">
        <v>3.3352576617596743E-3</v>
      </c>
      <c r="I30" s="405">
        <v>2.4537844020027953E-3</v>
      </c>
      <c r="J30" s="415">
        <v>0</v>
      </c>
      <c r="K30" s="415">
        <v>5.7920853727641344E-5</v>
      </c>
      <c r="L30" s="416">
        <v>7.0273174795874574E-3</v>
      </c>
    </row>
    <row r="31" spans="2:12" x14ac:dyDescent="0.2">
      <c r="B31" s="933"/>
      <c r="C31" s="408" t="s">
        <v>562</v>
      </c>
      <c r="D31" s="404">
        <v>0.45234244922451888</v>
      </c>
      <c r="E31" s="404">
        <v>0.84514809613343866</v>
      </c>
      <c r="F31" s="404">
        <v>0.84867589209137062</v>
      </c>
      <c r="G31" s="405">
        <v>2.0528416799458883E-3</v>
      </c>
      <c r="H31" s="405">
        <v>7.0601400237626207E-3</v>
      </c>
      <c r="I31" s="405">
        <v>6.5000319379349648E-3</v>
      </c>
      <c r="J31" s="415">
        <v>0</v>
      </c>
      <c r="K31" s="415">
        <v>0</v>
      </c>
      <c r="L31" s="416">
        <v>4.4345939076096089E-2</v>
      </c>
    </row>
    <row r="32" spans="2:12" x14ac:dyDescent="0.2">
      <c r="B32" s="933"/>
      <c r="C32" s="408" t="s">
        <v>563</v>
      </c>
      <c r="D32" s="404">
        <v>0.32754366451574962</v>
      </c>
      <c r="E32" s="404">
        <v>0.27535741365904737</v>
      </c>
      <c r="F32" s="404">
        <v>0.53688700118129717</v>
      </c>
      <c r="G32" s="405">
        <v>3.4334507856084141E-2</v>
      </c>
      <c r="H32" s="405">
        <v>3.9230775779137535E-2</v>
      </c>
      <c r="I32" s="405">
        <v>1.429084708501044E-2</v>
      </c>
      <c r="J32" s="415">
        <v>4.8581747954416359E-4</v>
      </c>
      <c r="K32" s="415" t="s">
        <v>257</v>
      </c>
      <c r="L32" s="416">
        <v>3.0295020936756144E-2</v>
      </c>
    </row>
    <row r="33" spans="2:12" x14ac:dyDescent="0.2">
      <c r="B33" s="933"/>
      <c r="C33" s="408" t="s">
        <v>564</v>
      </c>
      <c r="D33" s="404">
        <v>0.77470736015940078</v>
      </c>
      <c r="E33" s="404">
        <v>0.83056992928524254</v>
      </c>
      <c r="F33" s="404">
        <v>0.82895218640639901</v>
      </c>
      <c r="G33" s="405">
        <v>5.1616429515182593E-3</v>
      </c>
      <c r="H33" s="405">
        <v>1.0042165827112457E-2</v>
      </c>
      <c r="I33" s="405">
        <v>8.0431571651592287E-3</v>
      </c>
      <c r="J33" s="415">
        <v>0</v>
      </c>
      <c r="K33" s="415">
        <v>0</v>
      </c>
      <c r="L33" s="416">
        <v>4.7482209785834527E-2</v>
      </c>
    </row>
    <row r="34" spans="2:12" x14ac:dyDescent="0.2">
      <c r="B34" s="933"/>
      <c r="C34" s="408" t="s">
        <v>565</v>
      </c>
      <c r="D34" s="404">
        <v>0.77224270820737551</v>
      </c>
      <c r="E34" s="404">
        <v>0.24224909719950033</v>
      </c>
      <c r="F34" s="404">
        <v>0.23267704648129556</v>
      </c>
      <c r="G34" s="405">
        <v>1.3530168702384859E-2</v>
      </c>
      <c r="H34" s="405">
        <v>2.8250724024605437E-3</v>
      </c>
      <c r="I34" s="405">
        <v>3.2731133557297475E-3</v>
      </c>
      <c r="J34" s="415">
        <v>0</v>
      </c>
      <c r="K34" s="415">
        <v>0</v>
      </c>
      <c r="L34" s="416">
        <v>4.2686365534944024E-3</v>
      </c>
    </row>
    <row r="35" spans="2:12" x14ac:dyDescent="0.2">
      <c r="B35" s="933"/>
      <c r="C35" s="408" t="s">
        <v>566</v>
      </c>
      <c r="D35" s="404">
        <v>0.5017101245488822</v>
      </c>
      <c r="E35" s="404">
        <v>0.668488956164769</v>
      </c>
      <c r="F35" s="404">
        <v>0.80304553260387168</v>
      </c>
      <c r="G35" s="405">
        <v>1.3396687185378807E-2</v>
      </c>
      <c r="H35" s="405">
        <v>5.5527791077309274E-3</v>
      </c>
      <c r="I35" s="405">
        <v>5.7795396487965557E-3</v>
      </c>
      <c r="J35" s="415">
        <v>0</v>
      </c>
      <c r="K35" s="415">
        <v>0</v>
      </c>
      <c r="L35" s="416">
        <v>2.9441176155207281E-2</v>
      </c>
    </row>
    <row r="36" spans="2:12" x14ac:dyDescent="0.2">
      <c r="B36" s="933"/>
      <c r="C36" s="408" t="s">
        <v>567</v>
      </c>
      <c r="D36" s="404">
        <v>0.47009185685205684</v>
      </c>
      <c r="E36" s="404">
        <v>0.62242454247750378</v>
      </c>
      <c r="F36" s="404">
        <v>0.67823037769065642</v>
      </c>
      <c r="G36" s="405">
        <v>1.5040673207244696E-2</v>
      </c>
      <c r="H36" s="405">
        <v>1.7348317927469731E-2</v>
      </c>
      <c r="I36" s="405">
        <v>1.3826181020372599E-2</v>
      </c>
      <c r="J36" s="415">
        <v>0</v>
      </c>
      <c r="K36" s="415" t="s">
        <v>257</v>
      </c>
      <c r="L36" s="416">
        <v>4.2969193055397682E-2</v>
      </c>
    </row>
    <row r="37" spans="2:12" x14ac:dyDescent="0.2">
      <c r="B37" s="933"/>
      <c r="C37" s="408" t="s">
        <v>568</v>
      </c>
      <c r="D37" s="404">
        <v>0.72693134972974027</v>
      </c>
      <c r="E37" s="404">
        <v>0.27691732887336934</v>
      </c>
      <c r="F37" s="404">
        <v>0.26501626125465599</v>
      </c>
      <c r="G37" s="405">
        <v>1.6384192636319048E-2</v>
      </c>
      <c r="H37" s="405">
        <v>4.3244043569675018E-2</v>
      </c>
      <c r="I37" s="405">
        <v>3.0838243976865815E-2</v>
      </c>
      <c r="J37" s="415">
        <v>0</v>
      </c>
      <c r="K37" s="415" t="s">
        <v>257</v>
      </c>
      <c r="L37" s="416">
        <v>4.1957722805552558E-2</v>
      </c>
    </row>
    <row r="38" spans="2:12" x14ac:dyDescent="0.2">
      <c r="B38" s="933"/>
      <c r="C38" s="408" t="s">
        <v>569</v>
      </c>
      <c r="D38" s="404">
        <v>0.68417970433863862</v>
      </c>
      <c r="E38" s="404">
        <v>0.18644577851302935</v>
      </c>
      <c r="F38" s="404">
        <v>0.50029531548938833</v>
      </c>
      <c r="G38" s="405">
        <v>1.8866074047843469E-2</v>
      </c>
      <c r="H38" s="405">
        <v>4.8782204781041137E-2</v>
      </c>
      <c r="I38" s="405">
        <v>2.9123189624737259E-2</v>
      </c>
      <c r="J38" s="415">
        <v>0</v>
      </c>
      <c r="K38" s="415" t="s">
        <v>257</v>
      </c>
      <c r="L38" s="416">
        <v>5.8280801696424349E-2</v>
      </c>
    </row>
    <row r="39" spans="2:12" x14ac:dyDescent="0.2">
      <c r="B39" s="409"/>
      <c r="C39" s="410" t="s">
        <v>570</v>
      </c>
      <c r="D39" s="411">
        <v>0.76973563154506941</v>
      </c>
      <c r="E39" s="411">
        <v>0.74619371664509127</v>
      </c>
      <c r="F39" s="411">
        <v>0.73288197362084917</v>
      </c>
      <c r="G39" s="412">
        <v>5.8708199947395774E-3</v>
      </c>
      <c r="H39" s="412">
        <v>6.377328361930939E-3</v>
      </c>
      <c r="I39" s="412">
        <v>6.7766545192246746E-3</v>
      </c>
      <c r="J39" s="413">
        <v>1.6154793189204874E-5</v>
      </c>
      <c r="K39" s="413">
        <v>5.4222131259005666E-4</v>
      </c>
      <c r="L39" s="414">
        <v>2.8947990313768265E-2</v>
      </c>
    </row>
    <row r="40" spans="2:12" x14ac:dyDescent="0.2">
      <c r="B40" s="942" t="s">
        <v>409</v>
      </c>
      <c r="C40" s="944"/>
      <c r="D40" s="404">
        <v>0.89552495864019244</v>
      </c>
      <c r="E40" s="404">
        <v>0.85035057007894466</v>
      </c>
      <c r="F40" s="404">
        <v>0.85350031688717898</v>
      </c>
      <c r="G40" s="405">
        <v>3.2164926262697249E-3</v>
      </c>
      <c r="H40" s="405">
        <v>2.9906154343438359E-3</v>
      </c>
      <c r="I40" s="405">
        <v>3.593971620825582E-3</v>
      </c>
      <c r="J40" s="415">
        <v>3.2117848432692181E-4</v>
      </c>
      <c r="K40" s="415">
        <v>4.3606813333738658E-3</v>
      </c>
      <c r="L40" s="416">
        <v>2.5346995316388683E-2</v>
      </c>
    </row>
    <row r="41" spans="2:12" x14ac:dyDescent="0.2">
      <c r="B41" s="942" t="s">
        <v>107</v>
      </c>
      <c r="C41" s="944"/>
      <c r="D41" s="404">
        <v>0.78820125355048798</v>
      </c>
      <c r="E41" s="404">
        <v>0.78009235304791436</v>
      </c>
      <c r="F41" s="404">
        <v>0.76760872426053395</v>
      </c>
      <c r="G41" s="405">
        <v>5.6561030608713609E-3</v>
      </c>
      <c r="H41" s="405">
        <v>6.2166753553228246E-3</v>
      </c>
      <c r="I41" s="405">
        <v>6.5331204365456615E-3</v>
      </c>
      <c r="J41" s="415">
        <v>7.8633749615135607E-5</v>
      </c>
      <c r="K41" s="415">
        <v>1.1637124011598855E-4</v>
      </c>
      <c r="L41" s="416">
        <v>3.1215363465226055E-2</v>
      </c>
    </row>
    <row r="42" spans="2:12" x14ac:dyDescent="0.2">
      <c r="B42" s="942" t="s">
        <v>115</v>
      </c>
      <c r="C42" s="943"/>
      <c r="D42" s="404">
        <v>0.67458168918034322</v>
      </c>
      <c r="E42" s="404">
        <v>0.7621510297593358</v>
      </c>
      <c r="F42" s="404">
        <v>0.72747619300075828</v>
      </c>
      <c r="G42" s="405">
        <v>7.8454993395383286E-3</v>
      </c>
      <c r="H42" s="405">
        <v>8.081720973810616E-3</v>
      </c>
      <c r="I42" s="405">
        <v>8.1866617663838414E-3</v>
      </c>
      <c r="J42" s="415">
        <v>6.0155154359549975E-4</v>
      </c>
      <c r="K42" s="415">
        <v>1.2631929046317518E-2</v>
      </c>
      <c r="L42" s="416">
        <v>2.8661908765311869E-2</v>
      </c>
    </row>
    <row r="43" spans="2:12" x14ac:dyDescent="0.2">
      <c r="B43" s="942" t="s">
        <v>105</v>
      </c>
      <c r="C43" s="943"/>
      <c r="D43" s="404">
        <v>0.9988622603872952</v>
      </c>
      <c r="E43" s="404">
        <v>0.99687375571545978</v>
      </c>
      <c r="F43" s="404">
        <v>0.99694760505209967</v>
      </c>
      <c r="G43" s="405">
        <v>1.8362980638284652E-4</v>
      </c>
      <c r="H43" s="405">
        <v>4.5649878725362048E-4</v>
      </c>
      <c r="I43" s="405">
        <v>2.8528808090705907E-4</v>
      </c>
      <c r="J43" s="415">
        <v>1.0112404561862183E-4</v>
      </c>
      <c r="K43" s="415">
        <v>0</v>
      </c>
      <c r="L43" s="416">
        <v>6.0942614939306645E-2</v>
      </c>
    </row>
    <row r="44" spans="2:12" x14ac:dyDescent="0.2">
      <c r="B44" s="942" t="s">
        <v>109</v>
      </c>
      <c r="C44" s="943"/>
      <c r="D44" s="404">
        <v>0.9256447556932702</v>
      </c>
      <c r="E44" s="404">
        <v>0.91015927198127511</v>
      </c>
      <c r="F44" s="404">
        <v>0.93530651593269265</v>
      </c>
      <c r="G44" s="405">
        <v>1.2139189670016337E-3</v>
      </c>
      <c r="H44" s="405">
        <v>2.0966342081116703E-3</v>
      </c>
      <c r="I44" s="405">
        <v>1.839446655431051E-3</v>
      </c>
      <c r="J44" s="415">
        <v>5.0856242908784522E-7</v>
      </c>
      <c r="K44" s="415">
        <v>0</v>
      </c>
      <c r="L44" s="416">
        <v>4.0625489904292295E-2</v>
      </c>
    </row>
    <row r="45" spans="2:12" x14ac:dyDescent="0.2">
      <c r="B45" s="942" t="s">
        <v>106</v>
      </c>
      <c r="C45" s="943"/>
      <c r="D45" s="404">
        <v>0.95628051944014991</v>
      </c>
      <c r="E45" s="404">
        <v>0.94347361703150956</v>
      </c>
      <c r="F45" s="404">
        <v>0.94437402874854914</v>
      </c>
      <c r="G45" s="405">
        <v>1.6898869908336077E-3</v>
      </c>
      <c r="H45" s="405">
        <v>2.952988655628719E-3</v>
      </c>
      <c r="I45" s="405">
        <v>2.7392587971248107E-3</v>
      </c>
      <c r="J45" s="415">
        <v>2.3520739018945708E-5</v>
      </c>
      <c r="K45" s="415">
        <v>4.7722983252265821E-3</v>
      </c>
      <c r="L45" s="416">
        <v>4.9648467238896182E-2</v>
      </c>
    </row>
    <row r="46" spans="2:12" x14ac:dyDescent="0.2">
      <c r="B46" s="942" t="s">
        <v>108</v>
      </c>
      <c r="C46" s="943"/>
      <c r="D46" s="404">
        <v>0.75524693593760051</v>
      </c>
      <c r="E46" s="404">
        <v>0.69677032037628428</v>
      </c>
      <c r="F46" s="404">
        <v>0.74347578505812739</v>
      </c>
      <c r="G46" s="405">
        <v>3.6647341369437504E-3</v>
      </c>
      <c r="H46" s="405">
        <v>7.0033914150390893E-3</v>
      </c>
      <c r="I46" s="405">
        <v>6.5408172336416399E-3</v>
      </c>
      <c r="J46" s="415">
        <v>5.4141377055688117E-6</v>
      </c>
      <c r="K46" s="415">
        <v>3.3684525522080727E-3</v>
      </c>
      <c r="L46" s="416">
        <v>2.6019658140400425E-2</v>
      </c>
    </row>
    <row r="47" spans="2:12" x14ac:dyDescent="0.2">
      <c r="B47" s="942" t="s">
        <v>571</v>
      </c>
      <c r="C47" s="943"/>
      <c r="D47" s="404">
        <v>0</v>
      </c>
      <c r="E47" s="404">
        <v>7.7700720176006266E-2</v>
      </c>
      <c r="F47" s="404">
        <v>0.65844648959723751</v>
      </c>
      <c r="G47" s="405">
        <v>5.7156276935219325E-2</v>
      </c>
      <c r="H47" s="405">
        <v>5.1743897621958551E-2</v>
      </c>
      <c r="I47" s="405">
        <v>2.0161750164585605E-2</v>
      </c>
      <c r="J47" s="415">
        <v>3.3762790961784548E-3</v>
      </c>
      <c r="K47" s="415">
        <v>0</v>
      </c>
      <c r="L47" s="416">
        <v>5.2712525279065031E-2</v>
      </c>
    </row>
    <row r="48" spans="2:12" x14ac:dyDescent="0.2">
      <c r="B48" s="942" t="s">
        <v>117</v>
      </c>
      <c r="C48" s="943"/>
      <c r="D48" s="404">
        <v>0.32610421990680705</v>
      </c>
      <c r="E48" s="404">
        <v>0.30395753107891532</v>
      </c>
      <c r="F48" s="404">
        <v>0.25839203259941174</v>
      </c>
      <c r="G48" s="405">
        <v>5.1533200556731627E-2</v>
      </c>
      <c r="H48" s="405">
        <v>4.692023499392621E-2</v>
      </c>
      <c r="I48" s="405">
        <v>4.7873013745694311E-2</v>
      </c>
      <c r="J48" s="415">
        <v>4.8073889155420838E-2</v>
      </c>
      <c r="K48" s="415">
        <v>0</v>
      </c>
      <c r="L48" s="416">
        <v>5.463271647230087E-2</v>
      </c>
    </row>
    <row r="49" spans="1:12" x14ac:dyDescent="0.2">
      <c r="B49" s="933" t="s">
        <v>572</v>
      </c>
      <c r="C49" s="408" t="s">
        <v>126</v>
      </c>
      <c r="D49" s="404">
        <v>0.57312852246354828</v>
      </c>
      <c r="E49" s="404">
        <v>0.64917781989176915</v>
      </c>
      <c r="F49" s="404">
        <v>0.60806550937154691</v>
      </c>
      <c r="G49" s="405">
        <v>1.9880637392322591E-2</v>
      </c>
      <c r="H49" s="405">
        <v>1.7344136306090371E-2</v>
      </c>
      <c r="I49" s="405">
        <v>1.8588158607672066E-2</v>
      </c>
      <c r="J49" s="415">
        <v>1.5183299470213287E-3</v>
      </c>
      <c r="K49" s="415">
        <v>9.9076229780378409E-4</v>
      </c>
      <c r="L49" s="416">
        <v>4.5578850318085964E-2</v>
      </c>
    </row>
    <row r="50" spans="1:12" x14ac:dyDescent="0.2">
      <c r="B50" s="934"/>
      <c r="C50" s="408" t="s">
        <v>573</v>
      </c>
      <c r="D50" s="404">
        <v>0.31679076659843414</v>
      </c>
      <c r="E50" s="404">
        <v>0.29952579123691597</v>
      </c>
      <c r="F50" s="404">
        <v>0.16185584964221289</v>
      </c>
      <c r="G50" s="405">
        <v>2.6327304729649482E-2</v>
      </c>
      <c r="H50" s="405">
        <v>3.7557731023315194E-2</v>
      </c>
      <c r="I50" s="405">
        <v>3.6494603560580076E-2</v>
      </c>
      <c r="J50" s="415">
        <v>2.2983959724046113E-4</v>
      </c>
      <c r="K50" s="415">
        <v>0</v>
      </c>
      <c r="L50" s="416">
        <v>4.6838050104395651E-2</v>
      </c>
    </row>
    <row r="51" spans="1:12" x14ac:dyDescent="0.2">
      <c r="B51" s="934"/>
      <c r="C51" s="408" t="s">
        <v>574</v>
      </c>
      <c r="D51" s="404">
        <v>0.84766650404080779</v>
      </c>
      <c r="E51" s="404">
        <v>0.92606332282326076</v>
      </c>
      <c r="F51" s="404">
        <v>0.84152989513192267</v>
      </c>
      <c r="G51" s="405">
        <v>6.1946484541368814E-3</v>
      </c>
      <c r="H51" s="405">
        <v>7.1400268669347935E-4</v>
      </c>
      <c r="I51" s="405">
        <v>7.722179536152618E-3</v>
      </c>
      <c r="J51" s="415">
        <v>0</v>
      </c>
      <c r="K51" s="415" t="s">
        <v>257</v>
      </c>
      <c r="L51" s="416">
        <v>4.8729566643381517E-2</v>
      </c>
    </row>
    <row r="52" spans="1:12" x14ac:dyDescent="0.2">
      <c r="B52" s="934"/>
      <c r="C52" s="408" t="s">
        <v>575</v>
      </c>
      <c r="D52" s="404">
        <v>0.28930838526364883</v>
      </c>
      <c r="E52" s="404">
        <v>0.14447405608317182</v>
      </c>
      <c r="F52" s="404">
        <v>0.51034417317594183</v>
      </c>
      <c r="G52" s="405">
        <v>4.2420251141521634E-2</v>
      </c>
      <c r="H52" s="405">
        <v>5.1331607580480595E-2</v>
      </c>
      <c r="I52" s="405">
        <v>2.9379342108298158E-2</v>
      </c>
      <c r="J52" s="415">
        <v>0</v>
      </c>
      <c r="K52" s="415" t="s">
        <v>257</v>
      </c>
      <c r="L52" s="416">
        <v>5.9999984680779987E-2</v>
      </c>
    </row>
    <row r="53" spans="1:12" x14ac:dyDescent="0.2">
      <c r="B53" s="409"/>
      <c r="C53" s="410" t="s">
        <v>576</v>
      </c>
      <c r="D53" s="417">
        <v>0.50887620623418084</v>
      </c>
      <c r="E53" s="417">
        <v>0.59891318322246123</v>
      </c>
      <c r="F53" s="417">
        <v>0.4448394554744407</v>
      </c>
      <c r="G53" s="412">
        <v>2.1414199084398691E-2</v>
      </c>
      <c r="H53" s="412">
        <v>2.0190030102308798E-2</v>
      </c>
      <c r="I53" s="412">
        <v>2.5132739987063345E-2</v>
      </c>
      <c r="J53" s="418">
        <v>1.3145035189399492E-3</v>
      </c>
      <c r="K53" s="418">
        <v>1.0977532463153205E-4</v>
      </c>
      <c r="L53" s="419">
        <v>4.629008960362866E-2</v>
      </c>
    </row>
    <row r="54" spans="1:12" x14ac:dyDescent="0.2">
      <c r="A54" s="935"/>
      <c r="B54" s="936" t="s">
        <v>131</v>
      </c>
      <c r="C54" s="937"/>
      <c r="D54" s="404">
        <v>0.81589566048931639</v>
      </c>
      <c r="E54" s="404">
        <v>0.89050211556792003</v>
      </c>
      <c r="F54" s="404">
        <v>0.89542001757255518</v>
      </c>
      <c r="G54" s="405">
        <v>4.9072267326299547E-3</v>
      </c>
      <c r="H54" s="405">
        <v>4.1069043064097715E-3</v>
      </c>
      <c r="I54" s="405">
        <v>3.1131582301908447E-3</v>
      </c>
      <c r="J54" s="415">
        <v>0</v>
      </c>
      <c r="K54" s="415">
        <v>0</v>
      </c>
      <c r="L54" s="416">
        <v>2.9881433700870309E-2</v>
      </c>
    </row>
    <row r="55" spans="1:12" x14ac:dyDescent="0.2">
      <c r="A55" s="935"/>
      <c r="B55" s="940" t="s">
        <v>118</v>
      </c>
      <c r="C55" s="941"/>
      <c r="D55" s="404">
        <v>0</v>
      </c>
      <c r="E55" s="404">
        <v>0</v>
      </c>
      <c r="F55" s="404">
        <v>0</v>
      </c>
      <c r="G55" s="405">
        <v>4.8993504691446581E-2</v>
      </c>
      <c r="H55" s="405">
        <v>5.0017362821789181E-2</v>
      </c>
      <c r="I55" s="405">
        <v>4.9248764772981936E-2</v>
      </c>
      <c r="J55" s="415" t="s">
        <v>257</v>
      </c>
      <c r="K55" s="415">
        <v>0</v>
      </c>
      <c r="L55" s="416">
        <v>4.9428392464099739E-2</v>
      </c>
    </row>
    <row r="56" spans="1:12" x14ac:dyDescent="0.2">
      <c r="A56" s="935"/>
      <c r="B56" s="936" t="s">
        <v>411</v>
      </c>
      <c r="C56" s="937"/>
      <c r="D56" s="404">
        <v>0.48879070073416458</v>
      </c>
      <c r="E56" s="404">
        <v>0.71665694477193376</v>
      </c>
      <c r="F56" s="404">
        <v>0.75165161130667724</v>
      </c>
      <c r="G56" s="405">
        <v>2.801406350216476E-2</v>
      </c>
      <c r="H56" s="405">
        <v>1.3799174157775054E-2</v>
      </c>
      <c r="I56" s="405">
        <v>1.3692961639984916E-2</v>
      </c>
      <c r="J56" s="415">
        <v>7.4164053572034457E-3</v>
      </c>
      <c r="K56" s="415">
        <v>0</v>
      </c>
      <c r="L56" s="416">
        <v>3.2689603560629256E-2</v>
      </c>
    </row>
    <row r="57" spans="1:12" x14ac:dyDescent="0.2">
      <c r="A57" s="935"/>
      <c r="B57" s="936" t="s">
        <v>412</v>
      </c>
      <c r="C57" s="937"/>
      <c r="D57" s="404">
        <v>0.50831633047319402</v>
      </c>
      <c r="E57" s="404">
        <v>0.55178708150123523</v>
      </c>
      <c r="F57" s="404">
        <v>0.65005035849296011</v>
      </c>
      <c r="G57" s="405">
        <v>1.1854400333559027E-2</v>
      </c>
      <c r="H57" s="405">
        <v>8.7871425127108247E-3</v>
      </c>
      <c r="I57" s="405">
        <v>1.4269069670255236E-2</v>
      </c>
      <c r="J57" s="415">
        <v>1.914085010038534E-4</v>
      </c>
      <c r="K57" s="415">
        <v>0</v>
      </c>
      <c r="L57" s="416">
        <v>4.0458655878969949E-2</v>
      </c>
    </row>
    <row r="58" spans="1:12" x14ac:dyDescent="0.2">
      <c r="A58" s="935"/>
      <c r="B58" s="936" t="s">
        <v>577</v>
      </c>
      <c r="C58" s="937"/>
      <c r="D58" s="404">
        <v>0.86985160929307181</v>
      </c>
      <c r="E58" s="404">
        <v>0.82038977588190398</v>
      </c>
      <c r="F58" s="404">
        <v>0.75199015409897996</v>
      </c>
      <c r="G58" s="405">
        <v>4.5282481394340445E-3</v>
      </c>
      <c r="H58" s="405">
        <v>4.5818696145452434E-3</v>
      </c>
      <c r="I58" s="405">
        <v>5.0919320601196293E-3</v>
      </c>
      <c r="J58" s="415">
        <v>2.9601389155617941E-5</v>
      </c>
      <c r="K58" s="415">
        <v>0</v>
      </c>
      <c r="L58" s="416">
        <v>2.147864629382485E-2</v>
      </c>
    </row>
    <row r="59" spans="1:12" x14ac:dyDescent="0.2">
      <c r="B59" s="933" t="s">
        <v>578</v>
      </c>
      <c r="C59" s="386" t="s">
        <v>132</v>
      </c>
      <c r="D59" s="404">
        <v>0.91081055111643183</v>
      </c>
      <c r="E59" s="404">
        <v>0.85236880938966719</v>
      </c>
      <c r="F59" s="404">
        <v>0.84798892774644696</v>
      </c>
      <c r="G59" s="405">
        <v>1.7757593126932838E-2</v>
      </c>
      <c r="H59" s="405">
        <v>1.0884808673467514E-2</v>
      </c>
      <c r="I59" s="405">
        <v>7.7288092186672975E-3</v>
      </c>
      <c r="J59" s="415">
        <v>5.2029538702298758E-3</v>
      </c>
      <c r="K59" s="415">
        <v>0</v>
      </c>
      <c r="L59" s="416">
        <v>2.182118179539411E-2</v>
      </c>
    </row>
    <row r="60" spans="1:12" x14ac:dyDescent="0.2">
      <c r="B60" s="934"/>
      <c r="C60" s="408" t="s">
        <v>579</v>
      </c>
      <c r="D60" s="404">
        <v>0.29442354025674305</v>
      </c>
      <c r="E60" s="404">
        <v>0.26369633889181848</v>
      </c>
      <c r="F60" s="404">
        <v>0.27902085270946836</v>
      </c>
      <c r="G60" s="405">
        <v>2.6627776475145901E-2</v>
      </c>
      <c r="H60" s="405">
        <v>2.6719692383379942E-2</v>
      </c>
      <c r="I60" s="405">
        <v>3.0573449034227946E-2</v>
      </c>
      <c r="J60" s="415">
        <v>0</v>
      </c>
      <c r="K60" s="415">
        <v>0</v>
      </c>
      <c r="L60" s="416">
        <v>4.3498197757662123E-2</v>
      </c>
    </row>
    <row r="61" spans="1:12" x14ac:dyDescent="0.2">
      <c r="B61" s="934"/>
      <c r="C61" s="408" t="s">
        <v>580</v>
      </c>
      <c r="D61" s="404">
        <v>0</v>
      </c>
      <c r="E61" s="404">
        <v>0</v>
      </c>
      <c r="F61" s="404">
        <v>0</v>
      </c>
      <c r="G61" s="405">
        <v>5.9996981449035702E-2</v>
      </c>
      <c r="H61" s="405">
        <v>5.9996609797684682E-2</v>
      </c>
      <c r="I61" s="405">
        <v>5.962841671800527E-2</v>
      </c>
      <c r="J61" s="415" t="s">
        <v>257</v>
      </c>
      <c r="K61" s="415" t="s">
        <v>257</v>
      </c>
      <c r="L61" s="416">
        <v>5.962841671800527E-2</v>
      </c>
    </row>
    <row r="62" spans="1:12" x14ac:dyDescent="0.2">
      <c r="B62" s="409"/>
      <c r="C62" s="410" t="s">
        <v>581</v>
      </c>
      <c r="D62" s="417">
        <v>0.71745163922918898</v>
      </c>
      <c r="E62" s="417">
        <v>0.60546895049364835</v>
      </c>
      <c r="F62" s="417">
        <v>0.61031730084025637</v>
      </c>
      <c r="G62" s="412">
        <v>2.0540379396633841E-2</v>
      </c>
      <c r="H62" s="412">
        <v>1.752639379572438E-2</v>
      </c>
      <c r="I62" s="412">
        <v>1.7271599336678375E-2</v>
      </c>
      <c r="J62" s="418">
        <v>4.2093407612844597E-3</v>
      </c>
      <c r="K62" s="418">
        <v>0</v>
      </c>
      <c r="L62" s="419">
        <v>3.8477423197561769E-2</v>
      </c>
    </row>
    <row r="63" spans="1:12" x14ac:dyDescent="0.2">
      <c r="A63" s="935"/>
      <c r="B63" s="936" t="s">
        <v>111</v>
      </c>
      <c r="C63" s="937"/>
      <c r="D63" s="404">
        <v>0.9854378685789833</v>
      </c>
      <c r="E63" s="404">
        <v>0.98586850719419772</v>
      </c>
      <c r="F63" s="404">
        <v>0.9722328341152715</v>
      </c>
      <c r="G63" s="405">
        <v>7.7120788715004016E-4</v>
      </c>
      <c r="H63" s="405">
        <v>5.8790951021604342E-4</v>
      </c>
      <c r="I63" s="405">
        <v>1.4883435430765298E-3</v>
      </c>
      <c r="J63" s="415">
        <v>0</v>
      </c>
      <c r="K63" s="415">
        <v>0</v>
      </c>
      <c r="L63" s="416">
        <v>5.5425303932137696E-2</v>
      </c>
    </row>
    <row r="64" spans="1:12" x14ac:dyDescent="0.2">
      <c r="A64" s="935"/>
      <c r="B64" s="936" t="s">
        <v>582</v>
      </c>
      <c r="C64" s="937"/>
      <c r="D64" s="404">
        <v>0.35891717359591047</v>
      </c>
      <c r="E64" s="404">
        <v>0.30008768551867299</v>
      </c>
      <c r="F64" s="404">
        <v>0.22589125319923262</v>
      </c>
      <c r="G64" s="405">
        <v>8.2855748387069183E-4</v>
      </c>
      <c r="H64" s="405">
        <v>1.4029540686287653E-3</v>
      </c>
      <c r="I64" s="405">
        <v>1.247736801693145E-3</v>
      </c>
      <c r="J64" s="415">
        <v>2.0461181162266504E-4</v>
      </c>
      <c r="K64" s="415">
        <v>0</v>
      </c>
      <c r="L64" s="416">
        <v>1.5522301883500245E-3</v>
      </c>
    </row>
    <row r="65" spans="1:12" x14ac:dyDescent="0.2">
      <c r="A65" s="935"/>
      <c r="B65" s="936" t="s">
        <v>583</v>
      </c>
      <c r="C65" s="937"/>
      <c r="D65" s="404">
        <v>0.93628812930965566</v>
      </c>
      <c r="E65" s="404">
        <v>0.77699815471948774</v>
      </c>
      <c r="F65" s="404">
        <v>0.94916057644202734</v>
      </c>
      <c r="G65" s="405">
        <v>3.727516018359698E-3</v>
      </c>
      <c r="H65" s="405">
        <v>8.5157198926186662E-3</v>
      </c>
      <c r="I65" s="405">
        <v>2.91036566319947E-3</v>
      </c>
      <c r="J65" s="415">
        <v>0</v>
      </c>
      <c r="K65" s="415">
        <v>1.538867962664345E-2</v>
      </c>
      <c r="L65" s="416">
        <v>5.7551697737176208E-2</v>
      </c>
    </row>
    <row r="66" spans="1:12" ht="13.5" thickBot="1" x14ac:dyDescent="0.25">
      <c r="B66" s="938" t="s">
        <v>484</v>
      </c>
      <c r="C66" s="939"/>
      <c r="D66" s="420">
        <v>0.76999556205604858</v>
      </c>
      <c r="E66" s="420">
        <v>0.75569455737689306</v>
      </c>
      <c r="F66" s="420">
        <v>0.75355035420033811</v>
      </c>
      <c r="G66" s="421">
        <v>8.3464863870185927E-3</v>
      </c>
      <c r="H66" s="421">
        <v>8.5156328771341244E-3</v>
      </c>
      <c r="I66" s="421">
        <v>8.4033646544138581E-3</v>
      </c>
      <c r="J66" s="422">
        <v>5.3651063759668305E-4</v>
      </c>
      <c r="K66" s="422">
        <v>4.8151688603440245E-4</v>
      </c>
      <c r="L66" s="423">
        <v>3.5608113119287493E-2</v>
      </c>
    </row>
    <row r="67" spans="1:12" x14ac:dyDescent="0.2">
      <c r="B67" s="932" t="s">
        <v>419</v>
      </c>
      <c r="C67" s="932"/>
      <c r="D67" s="932"/>
      <c r="E67" s="932"/>
      <c r="F67" s="932"/>
      <c r="G67" s="932"/>
      <c r="H67" s="932"/>
      <c r="I67" s="932"/>
      <c r="J67" s="932"/>
      <c r="K67" s="932"/>
      <c r="L67" s="932"/>
    </row>
  </sheetData>
  <mergeCells count="31">
    <mergeCell ref="B6:C6"/>
    <mergeCell ref="B3:C4"/>
    <mergeCell ref="D3:F3"/>
    <mergeCell ref="G3:I3"/>
    <mergeCell ref="J3:L3"/>
    <mergeCell ref="B5:C5"/>
    <mergeCell ref="B49:B52"/>
    <mergeCell ref="B7:B10"/>
    <mergeCell ref="B12:B3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4:A58"/>
    <mergeCell ref="B54:C54"/>
    <mergeCell ref="B55:C55"/>
    <mergeCell ref="B56:C56"/>
    <mergeCell ref="B57:C57"/>
    <mergeCell ref="B58:C58"/>
    <mergeCell ref="B67:L67"/>
    <mergeCell ref="B59:B61"/>
    <mergeCell ref="A63:A65"/>
    <mergeCell ref="B63:C63"/>
    <mergeCell ref="B64:C64"/>
    <mergeCell ref="B65:C65"/>
    <mergeCell ref="B66:C66"/>
  </mergeCells>
  <pageMargins left="0.7" right="0.7" top="0.75" bottom="0.75" header="0.3" footer="0.3"/>
  <pageSetup paperSize="1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1"/>
  <sheetViews>
    <sheetView zoomScaleNormal="100" workbookViewId="0">
      <selection activeCell="K43" sqref="K43"/>
    </sheetView>
  </sheetViews>
  <sheetFormatPr baseColWidth="10" defaultRowHeight="12.75" x14ac:dyDescent="0.2"/>
  <cols>
    <col min="4" max="4" width="30.28515625" bestFit="1" customWidth="1"/>
    <col min="5" max="6" width="10.85546875" bestFit="1" customWidth="1"/>
    <col min="7" max="8" width="14.42578125" customWidth="1"/>
    <col min="9" max="9" width="19.28515625" bestFit="1" customWidth="1"/>
    <col min="10" max="10" width="20" style="472" customWidth="1"/>
  </cols>
  <sheetData>
    <row r="2" spans="2:10" ht="15" x14ac:dyDescent="0.25">
      <c r="C2" s="424"/>
      <c r="D2" s="424"/>
      <c r="E2" s="424"/>
      <c r="F2" s="424"/>
      <c r="G2" s="424"/>
      <c r="H2" s="424"/>
      <c r="I2" s="424"/>
      <c r="J2" s="425"/>
    </row>
    <row r="3" spans="2:10" ht="15" x14ac:dyDescent="0.25">
      <c r="B3" s="55" t="s">
        <v>584</v>
      </c>
      <c r="C3" s="424"/>
      <c r="D3" s="424"/>
      <c r="E3" s="424"/>
      <c r="F3" s="424"/>
      <c r="G3" s="424"/>
      <c r="H3" s="424"/>
      <c r="I3" s="424"/>
      <c r="J3" s="425"/>
    </row>
    <row r="4" spans="2:10" ht="15.75" thickBot="1" x14ac:dyDescent="0.3">
      <c r="B4" t="s">
        <v>585</v>
      </c>
      <c r="C4" s="426"/>
      <c r="D4" s="426"/>
      <c r="E4" s="426"/>
      <c r="F4" s="426"/>
      <c r="G4" s="427"/>
      <c r="H4" s="427"/>
      <c r="I4" s="427"/>
      <c r="J4" s="428"/>
    </row>
    <row r="5" spans="2:10" ht="12.75" customHeight="1" x14ac:dyDescent="0.2">
      <c r="B5" s="1004" t="s">
        <v>586</v>
      </c>
      <c r="C5" s="1002" t="s">
        <v>587</v>
      </c>
      <c r="D5" s="1002" t="s">
        <v>588</v>
      </c>
      <c r="E5" s="1000" t="s">
        <v>589</v>
      </c>
      <c r="F5" s="1000" t="s">
        <v>590</v>
      </c>
      <c r="G5" s="1000" t="s">
        <v>591</v>
      </c>
      <c r="H5" s="1000" t="s">
        <v>97</v>
      </c>
      <c r="I5" s="1002" t="s">
        <v>592</v>
      </c>
      <c r="J5" s="429"/>
    </row>
    <row r="6" spans="2:10" x14ac:dyDescent="0.2">
      <c r="B6" s="1005"/>
      <c r="C6" s="1003"/>
      <c r="D6" s="1003"/>
      <c r="E6" s="1001"/>
      <c r="F6" s="1001"/>
      <c r="G6" s="1001"/>
      <c r="H6" s="1001"/>
      <c r="I6" s="1003"/>
      <c r="J6" s="429"/>
    </row>
    <row r="7" spans="2:10" x14ac:dyDescent="0.2">
      <c r="B7" s="993" t="s">
        <v>224</v>
      </c>
      <c r="C7" s="996" t="s">
        <v>593</v>
      </c>
      <c r="D7" s="430" t="s">
        <v>594</v>
      </c>
      <c r="E7" s="431">
        <v>1328</v>
      </c>
      <c r="F7" s="431">
        <v>1411</v>
      </c>
      <c r="G7" s="432">
        <v>0.13242609103707179</v>
      </c>
      <c r="H7" s="432">
        <v>1.9692539583958464E-3</v>
      </c>
      <c r="I7" s="433">
        <v>6.25E-2</v>
      </c>
      <c r="J7" s="434"/>
    </row>
    <row r="8" spans="2:10" x14ac:dyDescent="0.2">
      <c r="B8" s="994"/>
      <c r="C8" s="997"/>
      <c r="D8" s="430" t="s">
        <v>595</v>
      </c>
      <c r="E8" s="431">
        <v>27</v>
      </c>
      <c r="F8" s="431">
        <v>0</v>
      </c>
      <c r="G8" s="432">
        <v>0</v>
      </c>
      <c r="H8" s="432">
        <v>0</v>
      </c>
      <c r="I8" s="433">
        <v>-1</v>
      </c>
      <c r="J8" s="434"/>
    </row>
    <row r="9" spans="2:10" x14ac:dyDescent="0.2">
      <c r="B9" s="994"/>
      <c r="C9" s="435"/>
      <c r="D9" s="436" t="s">
        <v>596</v>
      </c>
      <c r="E9" s="437">
        <v>1355</v>
      </c>
      <c r="F9" s="437">
        <v>1411</v>
      </c>
      <c r="G9" s="438">
        <v>0.13242609103707179</v>
      </c>
      <c r="H9" s="438">
        <v>1.9692539583958464E-3</v>
      </c>
      <c r="I9" s="438">
        <v>4.1328413284132948E-2</v>
      </c>
      <c r="J9" s="434"/>
    </row>
    <row r="10" spans="2:10" x14ac:dyDescent="0.2">
      <c r="B10" s="994"/>
      <c r="C10" s="996" t="s">
        <v>597</v>
      </c>
      <c r="D10" s="430" t="s">
        <v>598</v>
      </c>
      <c r="E10" s="431">
        <v>11033</v>
      </c>
      <c r="F10" s="431">
        <v>8900</v>
      </c>
      <c r="G10" s="432">
        <v>0.8352885969028625</v>
      </c>
      <c r="H10" s="432">
        <v>1.2421233330774653E-2</v>
      </c>
      <c r="I10" s="433">
        <v>-0.19332910359829603</v>
      </c>
      <c r="J10" s="434"/>
    </row>
    <row r="11" spans="2:10" x14ac:dyDescent="0.2">
      <c r="B11" s="994"/>
      <c r="C11" s="997"/>
      <c r="D11" s="430" t="s">
        <v>595</v>
      </c>
      <c r="E11" s="431">
        <v>360</v>
      </c>
      <c r="F11" s="431">
        <v>344</v>
      </c>
      <c r="G11" s="432">
        <v>3.2285312060065699E-2</v>
      </c>
      <c r="H11" s="432">
        <v>4.8010160289735734E-4</v>
      </c>
      <c r="I11" s="433">
        <v>-4.4444444444444398E-2</v>
      </c>
      <c r="J11" s="434"/>
    </row>
    <row r="12" spans="2:10" x14ac:dyDescent="0.2">
      <c r="B12" s="995"/>
      <c r="C12" s="435"/>
      <c r="D12" s="436" t="s">
        <v>599</v>
      </c>
      <c r="E12" s="437">
        <v>11393</v>
      </c>
      <c r="F12" s="437">
        <v>9244</v>
      </c>
      <c r="G12" s="438">
        <v>0.86757390896292819</v>
      </c>
      <c r="H12" s="438">
        <v>1.290133493367201E-2</v>
      </c>
      <c r="I12" s="438">
        <v>-0.18862459404897747</v>
      </c>
      <c r="J12" s="434"/>
    </row>
    <row r="13" spans="2:10" x14ac:dyDescent="0.2">
      <c r="B13" s="439"/>
      <c r="C13" s="998" t="s">
        <v>600</v>
      </c>
      <c r="D13" s="999"/>
      <c r="E13" s="440">
        <v>12748</v>
      </c>
      <c r="F13" s="440">
        <v>10655</v>
      </c>
      <c r="G13" s="441">
        <v>1</v>
      </c>
      <c r="H13" s="441">
        <v>1.4870588892067856E-2</v>
      </c>
      <c r="I13" s="441">
        <v>-0.16418261688107938</v>
      </c>
      <c r="J13" s="434"/>
    </row>
    <row r="14" spans="2:10" x14ac:dyDescent="0.2">
      <c r="B14" s="993" t="s">
        <v>232</v>
      </c>
      <c r="C14" s="996" t="s">
        <v>593</v>
      </c>
      <c r="D14" s="430" t="s">
        <v>594</v>
      </c>
      <c r="E14" s="431">
        <v>72509</v>
      </c>
      <c r="F14" s="431">
        <v>68699</v>
      </c>
      <c r="G14" s="432">
        <v>0.10189797002049855</v>
      </c>
      <c r="H14" s="432">
        <v>9.5879360515830098E-2</v>
      </c>
      <c r="I14" s="433">
        <v>-5.2545201285357668E-2</v>
      </c>
      <c r="J14" s="434"/>
    </row>
    <row r="15" spans="2:10" x14ac:dyDescent="0.2">
      <c r="B15" s="994"/>
      <c r="C15" s="997"/>
      <c r="D15" s="430" t="s">
        <v>595</v>
      </c>
      <c r="E15" s="431">
        <v>24</v>
      </c>
      <c r="F15" s="431">
        <v>13</v>
      </c>
      <c r="G15" s="432">
        <v>1.9282283734355394E-5</v>
      </c>
      <c r="H15" s="432">
        <v>1.8143374528097807E-5</v>
      </c>
      <c r="I15" s="433">
        <v>-0.45833333333333337</v>
      </c>
      <c r="J15" s="434"/>
    </row>
    <row r="16" spans="2:10" x14ac:dyDescent="0.2">
      <c r="B16" s="994"/>
      <c r="C16" s="442"/>
      <c r="D16" s="443" t="s">
        <v>596</v>
      </c>
      <c r="E16" s="444">
        <v>72533</v>
      </c>
      <c r="F16" s="444">
        <v>68712</v>
      </c>
      <c r="G16" s="445">
        <v>0.1019172523042329</v>
      </c>
      <c r="H16" s="445">
        <v>9.5897503890358199E-2</v>
      </c>
      <c r="I16" s="445">
        <v>-5.2679470034329157E-2</v>
      </c>
      <c r="J16" s="434"/>
    </row>
    <row r="17" spans="2:10" x14ac:dyDescent="0.2">
      <c r="B17" s="994"/>
      <c r="C17" s="996" t="s">
        <v>597</v>
      </c>
      <c r="D17" s="430" t="s">
        <v>598</v>
      </c>
      <c r="E17" s="431">
        <v>360165</v>
      </c>
      <c r="F17" s="431">
        <v>378851</v>
      </c>
      <c r="G17" s="432">
        <v>0.56193172884955966</v>
      </c>
      <c r="H17" s="432">
        <v>0.52874119871879866</v>
      </c>
      <c r="I17" s="433">
        <v>5.1881776408035263E-2</v>
      </c>
      <c r="J17" s="434"/>
    </row>
    <row r="18" spans="2:10" x14ac:dyDescent="0.2">
      <c r="B18" s="994"/>
      <c r="C18" s="997"/>
      <c r="D18" s="430" t="s">
        <v>595</v>
      </c>
      <c r="E18" s="431">
        <v>115203</v>
      </c>
      <c r="F18" s="431">
        <v>226631</v>
      </c>
      <c r="G18" s="432">
        <v>0.33615101884620746</v>
      </c>
      <c r="H18" s="432">
        <v>0.31629623943671803</v>
      </c>
      <c r="I18" s="433">
        <v>0.96723175611746215</v>
      </c>
      <c r="J18" s="434"/>
    </row>
    <row r="19" spans="2:10" x14ac:dyDescent="0.2">
      <c r="B19" s="995"/>
      <c r="C19" s="442"/>
      <c r="D19" s="443" t="s">
        <v>599</v>
      </c>
      <c r="E19" s="444">
        <v>475368</v>
      </c>
      <c r="F19" s="444">
        <v>605482</v>
      </c>
      <c r="G19" s="445">
        <v>0.89808274769576713</v>
      </c>
      <c r="H19" s="445">
        <v>0.84503743815551668</v>
      </c>
      <c r="I19" s="445">
        <v>0.27371215563521312</v>
      </c>
      <c r="J19" s="434"/>
    </row>
    <row r="20" spans="2:10" x14ac:dyDescent="0.2">
      <c r="B20" s="439"/>
      <c r="C20" s="998" t="s">
        <v>601</v>
      </c>
      <c r="D20" s="999"/>
      <c r="E20" s="440">
        <v>547901</v>
      </c>
      <c r="F20" s="440">
        <v>674194</v>
      </c>
      <c r="G20" s="441">
        <v>1</v>
      </c>
      <c r="H20" s="441">
        <v>0.9409349420458748</v>
      </c>
      <c r="I20" s="441">
        <v>0.23050332085540992</v>
      </c>
      <c r="J20" s="434"/>
    </row>
    <row r="21" spans="2:10" x14ac:dyDescent="0.2">
      <c r="B21" s="993" t="s">
        <v>298</v>
      </c>
      <c r="C21" s="996" t="s">
        <v>593</v>
      </c>
      <c r="D21" s="430" t="s">
        <v>594</v>
      </c>
      <c r="E21" s="431">
        <v>8241</v>
      </c>
      <c r="F21" s="431">
        <v>8523</v>
      </c>
      <c r="G21" s="432">
        <v>0.26915303480073266</v>
      </c>
      <c r="H21" s="432">
        <v>1.1895075469459816E-2</v>
      </c>
      <c r="I21" s="433">
        <v>3.4219148161630963E-2</v>
      </c>
      <c r="J21" s="434"/>
    </row>
    <row r="22" spans="2:10" x14ac:dyDescent="0.2">
      <c r="B22" s="994"/>
      <c r="C22" s="997"/>
      <c r="D22" s="430" t="s">
        <v>595</v>
      </c>
      <c r="E22" s="431">
        <v>5644</v>
      </c>
      <c r="F22" s="431">
        <v>7095</v>
      </c>
      <c r="G22" s="432">
        <v>0.22405734857575949</v>
      </c>
      <c r="H22" s="432">
        <v>9.9020955597579948E-3</v>
      </c>
      <c r="I22" s="433">
        <v>0.25708717221828481</v>
      </c>
      <c r="J22" s="434"/>
    </row>
    <row r="23" spans="2:10" x14ac:dyDescent="0.2">
      <c r="B23" s="994"/>
      <c r="C23" s="442"/>
      <c r="D23" s="443" t="s">
        <v>596</v>
      </c>
      <c r="E23" s="444">
        <v>13885</v>
      </c>
      <c r="F23" s="444">
        <v>15618</v>
      </c>
      <c r="G23" s="445">
        <v>0.49321038337649215</v>
      </c>
      <c r="H23" s="445">
        <v>2.1797171029217813E-2</v>
      </c>
      <c r="I23" s="445">
        <v>0.12481094706517815</v>
      </c>
      <c r="J23" s="434"/>
    </row>
    <row r="24" spans="2:10" x14ac:dyDescent="0.2">
      <c r="B24" s="994"/>
      <c r="C24" s="996" t="s">
        <v>597</v>
      </c>
      <c r="D24" s="430" t="s">
        <v>598</v>
      </c>
      <c r="E24" s="431">
        <v>14882</v>
      </c>
      <c r="F24" s="431">
        <v>15971</v>
      </c>
      <c r="G24" s="432">
        <v>0.50435798648392594</v>
      </c>
      <c r="H24" s="432">
        <v>2.2289833429865392E-2</v>
      </c>
      <c r="I24" s="433">
        <v>7.3175648434350204E-2</v>
      </c>
      <c r="J24" s="434"/>
    </row>
    <row r="25" spans="2:10" x14ac:dyDescent="0.2">
      <c r="B25" s="994"/>
      <c r="C25" s="997"/>
      <c r="D25" s="430" t="s">
        <v>595</v>
      </c>
      <c r="E25" s="431">
        <v>53</v>
      </c>
      <c r="F25" s="431">
        <v>77</v>
      </c>
      <c r="G25" s="432">
        <v>2.4316301395818861E-3</v>
      </c>
      <c r="H25" s="432">
        <v>1.0746460297411778E-4</v>
      </c>
      <c r="I25" s="433">
        <v>0.45283018867924518</v>
      </c>
      <c r="J25" s="434"/>
    </row>
    <row r="26" spans="2:10" x14ac:dyDescent="0.2">
      <c r="B26" s="995"/>
      <c r="C26" s="442"/>
      <c r="D26" s="443" t="s">
        <v>599</v>
      </c>
      <c r="E26" s="444">
        <v>14935</v>
      </c>
      <c r="F26" s="444">
        <v>16048</v>
      </c>
      <c r="G26" s="445">
        <v>0.50678961662350785</v>
      </c>
      <c r="H26" s="445">
        <v>2.2397298032839508E-2</v>
      </c>
      <c r="I26" s="445">
        <v>7.4522932708403156E-2</v>
      </c>
      <c r="J26" s="434"/>
    </row>
    <row r="27" spans="2:10" x14ac:dyDescent="0.2">
      <c r="B27" s="439"/>
      <c r="C27" s="446" t="s">
        <v>602</v>
      </c>
      <c r="D27" s="446"/>
      <c r="E27" s="440">
        <v>28820</v>
      </c>
      <c r="F27" s="440">
        <v>31666</v>
      </c>
      <c r="G27" s="447">
        <v>1</v>
      </c>
      <c r="H27" s="441">
        <v>4.4194469062057318E-2</v>
      </c>
      <c r="I27" s="441">
        <v>9.875086745315742E-2</v>
      </c>
      <c r="J27" s="434"/>
    </row>
    <row r="28" spans="2:10" x14ac:dyDescent="0.2">
      <c r="B28" s="967"/>
      <c r="C28" s="968"/>
      <c r="D28" s="968"/>
      <c r="E28" s="968"/>
      <c r="F28" s="968"/>
      <c r="G28" s="968"/>
      <c r="H28" s="968"/>
      <c r="I28" s="968"/>
      <c r="J28" s="434"/>
    </row>
    <row r="29" spans="2:10" x14ac:dyDescent="0.2">
      <c r="B29" s="980" t="s">
        <v>596</v>
      </c>
      <c r="C29" s="981"/>
      <c r="D29" s="430" t="s">
        <v>594</v>
      </c>
      <c r="E29" s="448">
        <f>+E7+E14+E21</f>
        <v>82078</v>
      </c>
      <c r="F29" s="448">
        <f>+F7+F14+F21</f>
        <v>78633</v>
      </c>
      <c r="G29" s="449" t="s">
        <v>257</v>
      </c>
      <c r="H29" s="450">
        <v>0.10974368994368576</v>
      </c>
      <c r="I29" s="451">
        <v>-4.1972270279490242E-2</v>
      </c>
      <c r="J29" s="434"/>
    </row>
    <row r="30" spans="2:10" x14ac:dyDescent="0.2">
      <c r="B30" s="982"/>
      <c r="C30" s="983"/>
      <c r="D30" s="430" t="s">
        <v>595</v>
      </c>
      <c r="E30" s="448">
        <f>+E8+E15+E22</f>
        <v>5695</v>
      </c>
      <c r="F30" s="448">
        <f>+F8+F15+F22</f>
        <v>7108</v>
      </c>
      <c r="G30" s="452" t="s">
        <v>257</v>
      </c>
      <c r="H30" s="450">
        <v>9.9202389342860926E-3</v>
      </c>
      <c r="I30" s="451">
        <v>0.24811237928007013</v>
      </c>
      <c r="J30" s="434"/>
    </row>
    <row r="31" spans="2:10" x14ac:dyDescent="0.2">
      <c r="B31" s="984" t="s">
        <v>596</v>
      </c>
      <c r="C31" s="985"/>
      <c r="D31" s="986"/>
      <c r="E31" s="437">
        <f>SUM(E29:E30)</f>
        <v>87773</v>
      </c>
      <c r="F31" s="437">
        <f>SUM(F29:F30)</f>
        <v>85741</v>
      </c>
      <c r="G31" s="453" t="s">
        <v>257</v>
      </c>
      <c r="H31" s="454">
        <v>0.11966392887797185</v>
      </c>
      <c r="I31" s="438">
        <v>-2.3150627186036665E-2</v>
      </c>
      <c r="J31" s="434"/>
    </row>
    <row r="32" spans="2:10" x14ac:dyDescent="0.2">
      <c r="B32" s="980" t="s">
        <v>596</v>
      </c>
      <c r="C32" s="981"/>
      <c r="D32" s="430" t="s">
        <v>598</v>
      </c>
      <c r="E32" s="448">
        <f>+E10+E17+E24</f>
        <v>386080</v>
      </c>
      <c r="F32" s="448">
        <f>+F10+F17+F24</f>
        <v>403722</v>
      </c>
      <c r="G32" s="452" t="s">
        <v>257</v>
      </c>
      <c r="H32" s="450">
        <v>0.56345226547943872</v>
      </c>
      <c r="I32" s="451">
        <v>4.5695192706174836E-2</v>
      </c>
      <c r="J32" s="434"/>
    </row>
    <row r="33" spans="2:10" x14ac:dyDescent="0.2">
      <c r="B33" s="982"/>
      <c r="C33" s="983"/>
      <c r="D33" s="430" t="s">
        <v>595</v>
      </c>
      <c r="E33" s="448">
        <f>+E11+E18+E25</f>
        <v>115616</v>
      </c>
      <c r="F33" s="448">
        <f>+F11+F18+F25</f>
        <v>227052</v>
      </c>
      <c r="G33" s="452" t="s">
        <v>257</v>
      </c>
      <c r="H33" s="450">
        <v>0.3168838056425895</v>
      </c>
      <c r="I33" s="451">
        <v>0.96384583448657635</v>
      </c>
      <c r="J33" s="434"/>
    </row>
    <row r="34" spans="2:10" x14ac:dyDescent="0.2">
      <c r="B34" s="987" t="s">
        <v>599</v>
      </c>
      <c r="C34" s="988"/>
      <c r="D34" s="989"/>
      <c r="E34" s="455">
        <f>SUM(E32:E33)</f>
        <v>501696</v>
      </c>
      <c r="F34" s="455">
        <f>SUM(F32:F33)</f>
        <v>630774</v>
      </c>
      <c r="G34" s="456" t="s">
        <v>257</v>
      </c>
      <c r="H34" s="457">
        <v>0.88033607112202816</v>
      </c>
      <c r="I34" s="457">
        <v>0.25728329506314584</v>
      </c>
      <c r="J34" s="434"/>
    </row>
    <row r="35" spans="2:10" ht="13.5" thickBot="1" x14ac:dyDescent="0.25">
      <c r="B35" s="990" t="s">
        <v>4</v>
      </c>
      <c r="C35" s="991"/>
      <c r="D35" s="992"/>
      <c r="E35" s="458">
        <f>+E13+E20+E27</f>
        <v>589469</v>
      </c>
      <c r="F35" s="458">
        <f>+F13+F20+F27</f>
        <v>716515</v>
      </c>
      <c r="G35" s="459" t="s">
        <v>257</v>
      </c>
      <c r="H35" s="460">
        <v>1</v>
      </c>
      <c r="I35" s="460">
        <v>0.2155261769490846</v>
      </c>
      <c r="J35" s="434"/>
    </row>
    <row r="36" spans="2:10" x14ac:dyDescent="0.2">
      <c r="B36" s="969" t="s">
        <v>603</v>
      </c>
      <c r="C36" s="969"/>
      <c r="D36" s="969"/>
      <c r="E36" s="969"/>
      <c r="F36" s="969"/>
      <c r="G36" s="969"/>
      <c r="H36" s="969"/>
      <c r="I36" s="969"/>
      <c r="J36" s="434"/>
    </row>
    <row r="37" spans="2:10" x14ac:dyDescent="0.2">
      <c r="B37" s="157"/>
      <c r="C37" s="157"/>
      <c r="D37" s="157"/>
      <c r="E37" s="157"/>
      <c r="F37" s="157"/>
      <c r="G37" s="157"/>
      <c r="H37" s="157"/>
      <c r="I37" s="157"/>
      <c r="J37" s="434"/>
    </row>
    <row r="38" spans="2:10" x14ac:dyDescent="0.2">
      <c r="B38" s="157"/>
      <c r="C38" s="157"/>
      <c r="D38" s="157"/>
      <c r="E38" s="157"/>
      <c r="F38" s="157"/>
      <c r="G38" s="157"/>
      <c r="H38" s="157"/>
      <c r="I38" s="157"/>
      <c r="J38" s="434"/>
    </row>
    <row r="39" spans="2:10" ht="15.75" thickBot="1" x14ac:dyDescent="0.3">
      <c r="B39" s="461" t="s">
        <v>604</v>
      </c>
      <c r="C39" s="157"/>
      <c r="D39" s="157"/>
      <c r="E39" s="157"/>
      <c r="F39" s="157"/>
      <c r="G39" s="462"/>
      <c r="H39" s="462"/>
      <c r="I39" s="462"/>
      <c r="J39" s="434"/>
    </row>
    <row r="40" spans="2:10" x14ac:dyDescent="0.2">
      <c r="B40" s="970" t="s">
        <v>586</v>
      </c>
      <c r="C40" s="972" t="s">
        <v>587</v>
      </c>
      <c r="D40" s="972" t="s">
        <v>588</v>
      </c>
      <c r="E40" s="974" t="s">
        <v>589</v>
      </c>
      <c r="F40" s="974" t="s">
        <v>590</v>
      </c>
      <c r="G40" s="976" t="s">
        <v>591</v>
      </c>
      <c r="H40" s="976" t="s">
        <v>97</v>
      </c>
      <c r="I40" s="978" t="s">
        <v>605</v>
      </c>
      <c r="J40" s="434"/>
    </row>
    <row r="41" spans="2:10" ht="12.75" customHeight="1" x14ac:dyDescent="0.2">
      <c r="B41" s="971"/>
      <c r="C41" s="973"/>
      <c r="D41" s="973"/>
      <c r="E41" s="975"/>
      <c r="F41" s="975"/>
      <c r="G41" s="977"/>
      <c r="H41" s="977"/>
      <c r="I41" s="979"/>
      <c r="J41" s="434"/>
    </row>
    <row r="42" spans="2:10" x14ac:dyDescent="0.2">
      <c r="B42" s="965" t="s">
        <v>224</v>
      </c>
      <c r="C42" s="966" t="s">
        <v>593</v>
      </c>
      <c r="D42" s="430" t="s">
        <v>594</v>
      </c>
      <c r="E42" s="463">
        <v>42478.308199999999</v>
      </c>
      <c r="F42" s="463">
        <v>43650.682839999994</v>
      </c>
      <c r="G42" s="432">
        <v>0.82332278999078212</v>
      </c>
      <c r="H42" s="432">
        <v>6.4204388663359879E-3</v>
      </c>
      <c r="I42" s="433">
        <v>2.7599372236768945E-2</v>
      </c>
      <c r="J42" s="434"/>
    </row>
    <row r="43" spans="2:10" x14ac:dyDescent="0.2">
      <c r="B43" s="965"/>
      <c r="C43" s="966"/>
      <c r="D43" s="430" t="s">
        <v>595</v>
      </c>
      <c r="E43" s="463">
        <v>241.01940000000002</v>
      </c>
      <c r="F43" s="463">
        <v>0</v>
      </c>
      <c r="G43" s="432">
        <v>0</v>
      </c>
      <c r="H43" s="432">
        <v>0</v>
      </c>
      <c r="I43" s="433">
        <v>-1</v>
      </c>
      <c r="J43" s="434"/>
    </row>
    <row r="44" spans="2:10" x14ac:dyDescent="0.2">
      <c r="B44" s="965"/>
      <c r="C44" s="435"/>
      <c r="D44" s="436" t="s">
        <v>596</v>
      </c>
      <c r="E44" s="464">
        <v>42719.327600000004</v>
      </c>
      <c r="F44" s="464">
        <v>43650.682839999994</v>
      </c>
      <c r="G44" s="438">
        <v>0.82332278999078212</v>
      </c>
      <c r="H44" s="438">
        <v>6.4204388663359879E-3</v>
      </c>
      <c r="I44" s="438">
        <v>2.1801729856815166E-2</v>
      </c>
      <c r="J44" s="434"/>
    </row>
    <row r="45" spans="2:10" x14ac:dyDescent="0.2">
      <c r="B45" s="965"/>
      <c r="C45" s="966" t="s">
        <v>597</v>
      </c>
      <c r="D45" s="430" t="s">
        <v>598</v>
      </c>
      <c r="E45" s="463">
        <v>4735.7236500000008</v>
      </c>
      <c r="F45" s="463">
        <v>4108.3629900000005</v>
      </c>
      <c r="G45" s="432">
        <v>7.7490400130053788E-2</v>
      </c>
      <c r="H45" s="432">
        <v>6.0428592869206843E-4</v>
      </c>
      <c r="I45" s="433">
        <v>-0.13247408556029239</v>
      </c>
      <c r="J45" s="434"/>
    </row>
    <row r="46" spans="2:10" x14ac:dyDescent="0.2">
      <c r="B46" s="965"/>
      <c r="C46" s="966"/>
      <c r="D46" s="430" t="s">
        <v>595</v>
      </c>
      <c r="E46" s="463">
        <v>4933.6836900000008</v>
      </c>
      <c r="F46" s="463">
        <v>5258.65679</v>
      </c>
      <c r="G46" s="432">
        <v>9.9186809879164103E-2</v>
      </c>
      <c r="H46" s="432">
        <v>7.7347895250560637E-4</v>
      </c>
      <c r="I46" s="433">
        <v>6.5868247828429149E-2</v>
      </c>
      <c r="J46" s="434"/>
    </row>
    <row r="47" spans="2:10" x14ac:dyDescent="0.2">
      <c r="B47" s="965"/>
      <c r="C47" s="435"/>
      <c r="D47" s="436" t="s">
        <v>599</v>
      </c>
      <c r="E47" s="464">
        <v>9669.4073399999997</v>
      </c>
      <c r="F47" s="464">
        <v>9367.0197800000005</v>
      </c>
      <c r="G47" s="438">
        <v>0.17667721000921788</v>
      </c>
      <c r="H47" s="438">
        <v>1.3777648811976748E-3</v>
      </c>
      <c r="I47" s="438">
        <v>-3.1272605379762508E-2</v>
      </c>
      <c r="J47" s="434"/>
    </row>
    <row r="48" spans="2:10" x14ac:dyDescent="0.2">
      <c r="B48" s="439"/>
      <c r="C48" s="964" t="s">
        <v>600</v>
      </c>
      <c r="D48" s="964"/>
      <c r="E48" s="465">
        <v>52388.734939999995</v>
      </c>
      <c r="F48" s="465">
        <v>53017.702619999996</v>
      </c>
      <c r="G48" s="441">
        <v>1</v>
      </c>
      <c r="H48" s="441">
        <v>7.7982037475336627E-3</v>
      </c>
      <c r="I48" s="441">
        <v>1.2005781027550011E-2</v>
      </c>
      <c r="J48" s="434"/>
    </row>
    <row r="49" spans="2:10" x14ac:dyDescent="0.2">
      <c r="B49" s="965" t="s">
        <v>232</v>
      </c>
      <c r="C49" s="966" t="s">
        <v>593</v>
      </c>
      <c r="D49" s="430" t="s">
        <v>594</v>
      </c>
      <c r="E49" s="463">
        <v>3460400.4238400003</v>
      </c>
      <c r="F49" s="463">
        <v>3246357.0029099998</v>
      </c>
      <c r="G49" s="432">
        <v>0.53116162226084507</v>
      </c>
      <c r="H49" s="432">
        <v>0.47749623417999609</v>
      </c>
      <c r="I49" s="433">
        <v>-6.1855101928486311E-2</v>
      </c>
      <c r="J49" s="434"/>
    </row>
    <row r="50" spans="2:10" x14ac:dyDescent="0.2">
      <c r="B50" s="965"/>
      <c r="C50" s="966"/>
      <c r="D50" s="430" t="s">
        <v>595</v>
      </c>
      <c r="E50" s="463">
        <v>260.58541000000002</v>
      </c>
      <c r="F50" s="463">
        <v>431.78500000000003</v>
      </c>
      <c r="G50" s="432">
        <v>7.0647689352192072E-5</v>
      </c>
      <c r="H50" s="432">
        <v>6.3509870076087111E-5</v>
      </c>
      <c r="I50" s="433">
        <v>0.65698071891285093</v>
      </c>
      <c r="J50" s="434"/>
    </row>
    <row r="51" spans="2:10" x14ac:dyDescent="0.2">
      <c r="B51" s="965"/>
      <c r="C51" s="442"/>
      <c r="D51" s="443" t="s">
        <v>596</v>
      </c>
      <c r="E51" s="466">
        <v>3460661.0092500001</v>
      </c>
      <c r="F51" s="466">
        <v>3246788.78791</v>
      </c>
      <c r="G51" s="445">
        <v>0.53123226995019723</v>
      </c>
      <c r="H51" s="445">
        <v>0.47755974405007218</v>
      </c>
      <c r="I51" s="445">
        <v>-6.1800974082217519E-2</v>
      </c>
      <c r="J51" s="434"/>
    </row>
    <row r="52" spans="2:10" x14ac:dyDescent="0.2">
      <c r="B52" s="965"/>
      <c r="C52" s="966" t="s">
        <v>597</v>
      </c>
      <c r="D52" s="430" t="s">
        <v>598</v>
      </c>
      <c r="E52" s="463">
        <v>1390211.8674900001</v>
      </c>
      <c r="F52" s="463">
        <v>1463312.5277200001</v>
      </c>
      <c r="G52" s="432">
        <v>0.23942390051422241</v>
      </c>
      <c r="H52" s="432">
        <v>0.21523394401428447</v>
      </c>
      <c r="I52" s="433">
        <v>5.2582388295952187E-2</v>
      </c>
      <c r="J52" s="434"/>
    </row>
    <row r="53" spans="2:10" x14ac:dyDescent="0.2">
      <c r="B53" s="965"/>
      <c r="C53" s="966"/>
      <c r="D53" s="430" t="s">
        <v>595</v>
      </c>
      <c r="E53" s="463">
        <v>1426500.0952300001</v>
      </c>
      <c r="F53" s="463">
        <v>1401705.0853899999</v>
      </c>
      <c r="G53" s="432">
        <v>0.22934382953558038</v>
      </c>
      <c r="H53" s="432">
        <v>0.20617230301680112</v>
      </c>
      <c r="I53" s="433">
        <v>-1.7381709207669127E-2</v>
      </c>
      <c r="J53" s="434"/>
    </row>
    <row r="54" spans="2:10" x14ac:dyDescent="0.2">
      <c r="B54" s="965"/>
      <c r="C54" s="442"/>
      <c r="D54" s="443" t="s">
        <v>599</v>
      </c>
      <c r="E54" s="466">
        <v>2816711.9627200002</v>
      </c>
      <c r="F54" s="466">
        <v>2865017.6131099998</v>
      </c>
      <c r="G54" s="445">
        <v>0.46876773004980277</v>
      </c>
      <c r="H54" s="445">
        <v>0.42140624703108553</v>
      </c>
      <c r="I54" s="445">
        <v>1.7149659258503869E-2</v>
      </c>
      <c r="J54" s="434"/>
    </row>
    <row r="55" spans="2:10" x14ac:dyDescent="0.2">
      <c r="B55" s="439"/>
      <c r="C55" s="964" t="s">
        <v>601</v>
      </c>
      <c r="D55" s="964"/>
      <c r="E55" s="465">
        <v>6277372.9719700003</v>
      </c>
      <c r="F55" s="465">
        <v>6111806.4010199998</v>
      </c>
      <c r="G55" s="441">
        <v>1</v>
      </c>
      <c r="H55" s="441">
        <v>0.89896599108115771</v>
      </c>
      <c r="I55" s="441">
        <v>-2.6375136811098487E-2</v>
      </c>
      <c r="J55" s="434"/>
    </row>
    <row r="56" spans="2:10" x14ac:dyDescent="0.2">
      <c r="B56" s="965" t="s">
        <v>298</v>
      </c>
      <c r="C56" s="966" t="s">
        <v>593</v>
      </c>
      <c r="D56" s="430" t="s">
        <v>594</v>
      </c>
      <c r="E56" s="463">
        <v>286047.56821</v>
      </c>
      <c r="F56" s="463">
        <v>309222.55881999998</v>
      </c>
      <c r="G56" s="432">
        <v>0.48782282531234417</v>
      </c>
      <c r="H56" s="432">
        <v>4.5482553898939057E-2</v>
      </c>
      <c r="I56" s="433">
        <v>8.1017960596631244E-2</v>
      </c>
      <c r="J56" s="434"/>
    </row>
    <row r="57" spans="2:10" x14ac:dyDescent="0.2">
      <c r="B57" s="965"/>
      <c r="C57" s="966"/>
      <c r="D57" s="430" t="s">
        <v>595</v>
      </c>
      <c r="E57" s="463">
        <v>54711.476450000009</v>
      </c>
      <c r="F57" s="463">
        <v>121622.42298</v>
      </c>
      <c r="G57" s="432">
        <v>0.19186890576755422</v>
      </c>
      <c r="H57" s="432">
        <v>1.7889051916575867E-2</v>
      </c>
      <c r="I57" s="433">
        <v>1.2229782647366298</v>
      </c>
      <c r="J57" s="434"/>
    </row>
    <row r="58" spans="2:10" x14ac:dyDescent="0.2">
      <c r="B58" s="965"/>
      <c r="C58" s="442"/>
      <c r="D58" s="443" t="s">
        <v>596</v>
      </c>
      <c r="E58" s="466">
        <v>340759.04465999996</v>
      </c>
      <c r="F58" s="466">
        <v>430844.98180000001</v>
      </c>
      <c r="G58" s="445">
        <v>0.67969173107989844</v>
      </c>
      <c r="H58" s="445">
        <v>6.3371605815514931E-2</v>
      </c>
      <c r="I58" s="445">
        <v>0.26436844025632644</v>
      </c>
      <c r="J58" s="434"/>
    </row>
    <row r="59" spans="2:10" x14ac:dyDescent="0.2">
      <c r="B59" s="965"/>
      <c r="C59" s="966" t="s">
        <v>597</v>
      </c>
      <c r="D59" s="430" t="s">
        <v>598</v>
      </c>
      <c r="E59" s="463">
        <v>314998.82944</v>
      </c>
      <c r="F59" s="463">
        <v>201832.61614</v>
      </c>
      <c r="G59" s="432">
        <v>0.31840677284773994</v>
      </c>
      <c r="H59" s="432">
        <v>2.9686911838457012E-2</v>
      </c>
      <c r="I59" s="433">
        <v>-0.35925915502983019</v>
      </c>
      <c r="J59" s="434"/>
    </row>
    <row r="60" spans="2:10" x14ac:dyDescent="0.2">
      <c r="B60" s="965"/>
      <c r="C60" s="966"/>
      <c r="D60" s="430" t="s">
        <v>595</v>
      </c>
      <c r="E60" s="463">
        <v>2670.2547200000008</v>
      </c>
      <c r="F60" s="463">
        <v>1205.3258900000001</v>
      </c>
      <c r="G60" s="432">
        <v>1.9014960723618651E-3</v>
      </c>
      <c r="H60" s="432">
        <v>1.7728751733673949E-4</v>
      </c>
      <c r="I60" s="433">
        <v>-0.54861014532725938</v>
      </c>
      <c r="J60" s="434"/>
    </row>
    <row r="61" spans="2:10" x14ac:dyDescent="0.2">
      <c r="B61" s="965"/>
      <c r="C61" s="442"/>
      <c r="D61" s="443" t="s">
        <v>599</v>
      </c>
      <c r="E61" s="466">
        <v>317669.08416000003</v>
      </c>
      <c r="F61" s="466">
        <v>203037.94202999998</v>
      </c>
      <c r="G61" s="445">
        <v>0.32030826892010178</v>
      </c>
      <c r="H61" s="445">
        <v>2.986419935579375E-2</v>
      </c>
      <c r="I61" s="445">
        <v>-0.36085079677525034</v>
      </c>
      <c r="J61" s="434"/>
    </row>
    <row r="62" spans="2:10" x14ac:dyDescent="0.2">
      <c r="B62" s="439"/>
      <c r="C62" s="446" t="s">
        <v>602</v>
      </c>
      <c r="D62" s="446"/>
      <c r="E62" s="465">
        <v>658428.12881999998</v>
      </c>
      <c r="F62" s="465">
        <v>633882.92382999987</v>
      </c>
      <c r="G62" s="441">
        <v>1</v>
      </c>
      <c r="H62" s="441">
        <v>9.3235805171308653E-2</v>
      </c>
      <c r="I62" s="441">
        <v>-3.7278487834334628E-2</v>
      </c>
      <c r="J62" s="434"/>
    </row>
    <row r="63" spans="2:10" x14ac:dyDescent="0.2">
      <c r="B63" s="967"/>
      <c r="C63" s="968"/>
      <c r="D63" s="968"/>
      <c r="E63" s="968"/>
      <c r="F63" s="968"/>
      <c r="G63" s="968"/>
      <c r="H63" s="968"/>
      <c r="I63" s="968"/>
      <c r="J63" s="434"/>
    </row>
    <row r="64" spans="2:10" x14ac:dyDescent="0.2">
      <c r="B64" s="957" t="s">
        <v>596</v>
      </c>
      <c r="C64" s="958"/>
      <c r="D64" s="430" t="s">
        <v>594</v>
      </c>
      <c r="E64" s="467">
        <f>+E42+E49+E56</f>
        <v>3788926.3002500003</v>
      </c>
      <c r="F64" s="467">
        <f>+F42+F49+F56</f>
        <v>3599230.2445699996</v>
      </c>
      <c r="G64" s="467" t="s">
        <v>257</v>
      </c>
      <c r="H64" s="450">
        <v>0.52939922694527108</v>
      </c>
      <c r="I64" s="451">
        <v>-5.006591330833865E-2</v>
      </c>
      <c r="J64" s="434"/>
    </row>
    <row r="65" spans="2:10" x14ac:dyDescent="0.2">
      <c r="B65" s="957"/>
      <c r="C65" s="958"/>
      <c r="D65" s="430" t="s">
        <v>595</v>
      </c>
      <c r="E65" s="467">
        <f>+E43+E50+E57</f>
        <v>55213.081260000006</v>
      </c>
      <c r="F65" s="467">
        <f>+F43+F50+F57</f>
        <v>122054.20798000001</v>
      </c>
      <c r="G65" s="467" t="s">
        <v>257</v>
      </c>
      <c r="H65" s="450">
        <v>1.7952561786651954E-2</v>
      </c>
      <c r="I65" s="451">
        <v>1.2106030888811148</v>
      </c>
      <c r="J65" s="434"/>
    </row>
    <row r="66" spans="2:10" x14ac:dyDescent="0.2">
      <c r="B66" s="955" t="s">
        <v>596</v>
      </c>
      <c r="C66" s="956"/>
      <c r="D66" s="956"/>
      <c r="E66" s="464">
        <f>SUM(E64:E65)</f>
        <v>3844139.3815100002</v>
      </c>
      <c r="F66" s="464">
        <f>SUM(F64:F65)</f>
        <v>3721284.4525499996</v>
      </c>
      <c r="G66" s="464" t="s">
        <v>257</v>
      </c>
      <c r="H66" s="438">
        <v>0.54735178873192303</v>
      </c>
      <c r="I66" s="438">
        <v>-3.195902041193488E-2</v>
      </c>
      <c r="J66" s="434"/>
    </row>
    <row r="67" spans="2:10" x14ac:dyDescent="0.2">
      <c r="B67" s="957" t="s">
        <v>596</v>
      </c>
      <c r="C67" s="958"/>
      <c r="D67" s="430" t="s">
        <v>598</v>
      </c>
      <c r="E67" s="467">
        <f>+E45+E52+E59</f>
        <v>1709946.4205800002</v>
      </c>
      <c r="F67" s="467">
        <f>+F45+F52+F59</f>
        <v>1669253.5068500002</v>
      </c>
      <c r="G67" s="467" t="s">
        <v>257</v>
      </c>
      <c r="H67" s="450">
        <v>0.24552514178143356</v>
      </c>
      <c r="I67" s="451">
        <v>-2.379777122852611E-2</v>
      </c>
      <c r="J67" s="434"/>
    </row>
    <row r="68" spans="2:10" x14ac:dyDescent="0.2">
      <c r="B68" s="957"/>
      <c r="C68" s="958"/>
      <c r="D68" s="430" t="s">
        <v>595</v>
      </c>
      <c r="E68" s="467">
        <f>+E46+E53+E60</f>
        <v>1434104.0336400003</v>
      </c>
      <c r="F68" s="467">
        <f>+F46+F53+F60</f>
        <v>1408169.0680699998</v>
      </c>
      <c r="G68" s="467" t="s">
        <v>257</v>
      </c>
      <c r="H68" s="450">
        <v>0.20712306948664344</v>
      </c>
      <c r="I68" s="451">
        <v>-1.808443806142368E-2</v>
      </c>
      <c r="J68" s="434"/>
    </row>
    <row r="69" spans="2:10" x14ac:dyDescent="0.2">
      <c r="B69" s="959" t="s">
        <v>599</v>
      </c>
      <c r="C69" s="960"/>
      <c r="D69" s="960"/>
      <c r="E69" s="468">
        <f>SUM(E67:E68)</f>
        <v>3144050.4542200007</v>
      </c>
      <c r="F69" s="468">
        <f>SUM(F67:F68)</f>
        <v>3077422.57492</v>
      </c>
      <c r="G69" s="468" t="s">
        <v>257</v>
      </c>
      <c r="H69" s="457">
        <v>0.45264821126807703</v>
      </c>
      <c r="I69" s="457">
        <v>-2.1191733488427844E-2</v>
      </c>
      <c r="J69" s="434"/>
    </row>
    <row r="70" spans="2:10" ht="13.5" thickBot="1" x14ac:dyDescent="0.25">
      <c r="B70" s="961" t="s">
        <v>4</v>
      </c>
      <c r="C70" s="962"/>
      <c r="D70" s="962"/>
      <c r="E70" s="469">
        <f>+E48+E55+E62</f>
        <v>6988189.8357300004</v>
      </c>
      <c r="F70" s="469">
        <f>+F48+F55+F62</f>
        <v>6798707.0274699992</v>
      </c>
      <c r="G70" s="469" t="s">
        <v>257</v>
      </c>
      <c r="H70" s="470">
        <v>1</v>
      </c>
      <c r="I70" s="470">
        <v>-2.7114719650458308E-2</v>
      </c>
      <c r="J70" s="434"/>
    </row>
    <row r="71" spans="2:10" x14ac:dyDescent="0.2">
      <c r="B71" s="963" t="s">
        <v>603</v>
      </c>
      <c r="C71" s="963"/>
      <c r="D71" s="963"/>
      <c r="E71" s="963"/>
      <c r="F71" s="963"/>
      <c r="G71" s="963"/>
      <c r="H71" s="963"/>
      <c r="I71" s="963"/>
      <c r="J71" s="471"/>
    </row>
  </sheetData>
  <mergeCells count="52">
    <mergeCell ref="C13:D13"/>
    <mergeCell ref="B5:B6"/>
    <mergeCell ref="C5:C6"/>
    <mergeCell ref="D5:D6"/>
    <mergeCell ref="E5:E6"/>
    <mergeCell ref="H5:H6"/>
    <mergeCell ref="I5:I6"/>
    <mergeCell ref="B7:B12"/>
    <mergeCell ref="C7:C8"/>
    <mergeCell ref="C10:C11"/>
    <mergeCell ref="F5:F6"/>
    <mergeCell ref="G5:G6"/>
    <mergeCell ref="B35:D35"/>
    <mergeCell ref="B14:B19"/>
    <mergeCell ref="C14:C15"/>
    <mergeCell ref="C17:C18"/>
    <mergeCell ref="C20:D20"/>
    <mergeCell ref="B21:B26"/>
    <mergeCell ref="C21:C22"/>
    <mergeCell ref="C24:C25"/>
    <mergeCell ref="B28:I28"/>
    <mergeCell ref="B29:C30"/>
    <mergeCell ref="B31:D31"/>
    <mergeCell ref="B32:C33"/>
    <mergeCell ref="B34:D34"/>
    <mergeCell ref="B36:I36"/>
    <mergeCell ref="B40:B41"/>
    <mergeCell ref="C40:C41"/>
    <mergeCell ref="D40:D41"/>
    <mergeCell ref="E40:E41"/>
    <mergeCell ref="F40:F41"/>
    <mergeCell ref="G40:G41"/>
    <mergeCell ref="H40:H41"/>
    <mergeCell ref="I40:I41"/>
    <mergeCell ref="B64:C65"/>
    <mergeCell ref="B42:B47"/>
    <mergeCell ref="C42:C43"/>
    <mergeCell ref="C45:C46"/>
    <mergeCell ref="C48:D48"/>
    <mergeCell ref="B49:B54"/>
    <mergeCell ref="C49:C50"/>
    <mergeCell ref="C52:C53"/>
    <mergeCell ref="C55:D55"/>
    <mergeCell ref="B56:B61"/>
    <mergeCell ref="C56:C57"/>
    <mergeCell ref="C59:C60"/>
    <mergeCell ref="B63:I63"/>
    <mergeCell ref="B66:D66"/>
    <mergeCell ref="B67:C68"/>
    <mergeCell ref="B69:D69"/>
    <mergeCell ref="B70:D70"/>
    <mergeCell ref="B71:I71"/>
  </mergeCells>
  <pageMargins left="0.7" right="0.7" top="0.75" bottom="0.75" header="0.3" footer="0.3"/>
  <pageSetup paperSize="1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5"/>
  <sheetViews>
    <sheetView zoomScaleNormal="100" workbookViewId="0">
      <selection activeCell="F16" sqref="F16"/>
    </sheetView>
  </sheetViews>
  <sheetFormatPr baseColWidth="10" defaultColWidth="11.42578125" defaultRowHeight="15" x14ac:dyDescent="0.25"/>
  <cols>
    <col min="1" max="2" width="11.42578125" style="122"/>
    <col min="3" max="3" width="32.7109375" style="122" bestFit="1" customWidth="1"/>
    <col min="4" max="16" width="11.42578125" style="122"/>
    <col min="17" max="17" width="13" style="122" bestFit="1" customWidth="1"/>
    <col min="18" max="16384" width="11.42578125" style="122"/>
  </cols>
  <sheetData>
    <row r="1" spans="2:17" x14ac:dyDescent="0.25">
      <c r="I1" s="473"/>
    </row>
    <row r="2" spans="2:17" ht="15.75" thickBot="1" x14ac:dyDescent="0.3">
      <c r="B2" s="474" t="s">
        <v>606</v>
      </c>
      <c r="C2" s="475"/>
    </row>
    <row r="3" spans="2:17" x14ac:dyDescent="0.25">
      <c r="B3" s="1014" t="s">
        <v>607</v>
      </c>
      <c r="C3" s="1016" t="s">
        <v>608</v>
      </c>
      <c r="D3" s="1018">
        <v>2015</v>
      </c>
      <c r="E3" s="1018"/>
      <c r="F3" s="1018"/>
      <c r="G3" s="1018"/>
      <c r="H3" s="1018"/>
      <c r="I3" s="1018">
        <v>2016</v>
      </c>
      <c r="J3" s="1018"/>
      <c r="K3" s="1018"/>
      <c r="L3" s="1018"/>
      <c r="M3" s="1018"/>
      <c r="N3" s="1019" t="s">
        <v>609</v>
      </c>
      <c r="O3" s="1021" t="s">
        <v>610</v>
      </c>
    </row>
    <row r="4" spans="2:17" x14ac:dyDescent="0.25">
      <c r="B4" s="1015"/>
      <c r="C4" s="1017"/>
      <c r="D4" s="1013" t="s">
        <v>611</v>
      </c>
      <c r="E4" s="1013"/>
      <c r="F4" s="1013"/>
      <c r="G4" s="1013"/>
      <c r="H4" s="1013" t="s">
        <v>612</v>
      </c>
      <c r="I4" s="1013" t="s">
        <v>611</v>
      </c>
      <c r="J4" s="1013"/>
      <c r="K4" s="1013"/>
      <c r="L4" s="1013"/>
      <c r="M4" s="1013" t="s">
        <v>612</v>
      </c>
      <c r="N4" s="1020"/>
      <c r="O4" s="1022"/>
    </row>
    <row r="5" spans="2:17" x14ac:dyDescent="0.25">
      <c r="B5" s="1015"/>
      <c r="C5" s="1017"/>
      <c r="D5" s="1013" t="s">
        <v>613</v>
      </c>
      <c r="E5" s="1013"/>
      <c r="F5" s="1013" t="s">
        <v>614</v>
      </c>
      <c r="G5" s="1013"/>
      <c r="H5" s="1013"/>
      <c r="I5" s="1013" t="s">
        <v>613</v>
      </c>
      <c r="J5" s="1013"/>
      <c r="K5" s="1013" t="s">
        <v>614</v>
      </c>
      <c r="L5" s="1013"/>
      <c r="M5" s="1013"/>
      <c r="N5" s="1020"/>
      <c r="O5" s="1022"/>
    </row>
    <row r="6" spans="2:17" x14ac:dyDescent="0.25">
      <c r="B6" s="1015"/>
      <c r="C6" s="1017"/>
      <c r="D6" s="476" t="s">
        <v>615</v>
      </c>
      <c r="E6" s="476" t="s">
        <v>616</v>
      </c>
      <c r="F6" s="476" t="s">
        <v>615</v>
      </c>
      <c r="G6" s="476" t="s">
        <v>616</v>
      </c>
      <c r="H6" s="1013"/>
      <c r="I6" s="476" t="s">
        <v>615</v>
      </c>
      <c r="J6" s="476" t="s">
        <v>616</v>
      </c>
      <c r="K6" s="476" t="s">
        <v>615</v>
      </c>
      <c r="L6" s="476" t="s">
        <v>616</v>
      </c>
      <c r="M6" s="1013"/>
      <c r="N6" s="1020"/>
      <c r="O6" s="1022"/>
    </row>
    <row r="7" spans="2:17" x14ac:dyDescent="0.25">
      <c r="B7" s="1006" t="s">
        <v>224</v>
      </c>
      <c r="C7" s="477" t="s">
        <v>617</v>
      </c>
      <c r="D7" s="478">
        <v>199</v>
      </c>
      <c r="E7" s="478">
        <v>52</v>
      </c>
      <c r="F7" s="478">
        <v>4</v>
      </c>
      <c r="G7" s="478">
        <v>0</v>
      </c>
      <c r="H7" s="478">
        <v>790</v>
      </c>
      <c r="I7" s="478">
        <v>227</v>
      </c>
      <c r="J7" s="478">
        <v>45</v>
      </c>
      <c r="K7" s="478">
        <v>4</v>
      </c>
      <c r="L7" s="478">
        <v>1</v>
      </c>
      <c r="M7" s="478">
        <v>899</v>
      </c>
      <c r="N7" s="479">
        <v>8.6274509803921498E-2</v>
      </c>
      <c r="O7" s="480">
        <v>0.13797468354430387</v>
      </c>
      <c r="P7" s="481"/>
      <c r="Q7" s="482"/>
    </row>
    <row r="8" spans="2:17" x14ac:dyDescent="0.25">
      <c r="B8" s="1006"/>
      <c r="C8" s="477" t="s">
        <v>226</v>
      </c>
      <c r="D8" s="478">
        <v>224821</v>
      </c>
      <c r="E8" s="478">
        <v>69337</v>
      </c>
      <c r="F8" s="478">
        <v>74955</v>
      </c>
      <c r="G8" s="478">
        <v>128762</v>
      </c>
      <c r="H8" s="478">
        <v>2979300</v>
      </c>
      <c r="I8" s="478">
        <v>251199</v>
      </c>
      <c r="J8" s="478">
        <v>77503</v>
      </c>
      <c r="K8" s="478">
        <v>77245</v>
      </c>
      <c r="L8" s="478">
        <v>138358</v>
      </c>
      <c r="M8" s="478">
        <v>3175477</v>
      </c>
      <c r="N8" s="479">
        <v>9.325633944263112E-2</v>
      </c>
      <c r="O8" s="480">
        <v>6.5846675393548715E-2</v>
      </c>
      <c r="P8" s="481"/>
      <c r="Q8" s="482"/>
    </row>
    <row r="9" spans="2:17" x14ac:dyDescent="0.25">
      <c r="B9" s="1006"/>
      <c r="C9" s="477" t="s">
        <v>225</v>
      </c>
      <c r="D9" s="478">
        <v>3557</v>
      </c>
      <c r="E9" s="478">
        <v>3405</v>
      </c>
      <c r="F9" s="478">
        <v>963</v>
      </c>
      <c r="G9" s="478">
        <v>3493</v>
      </c>
      <c r="H9" s="478">
        <v>191535</v>
      </c>
      <c r="I9" s="478">
        <v>3870</v>
      </c>
      <c r="J9" s="478">
        <v>3196</v>
      </c>
      <c r="K9" s="478">
        <v>1042</v>
      </c>
      <c r="L9" s="478">
        <v>3572</v>
      </c>
      <c r="M9" s="478">
        <v>189216</v>
      </c>
      <c r="N9" s="479">
        <v>2.2946225258364095E-2</v>
      </c>
      <c r="O9" s="480">
        <v>-1.2107447724958864E-2</v>
      </c>
      <c r="P9" s="481"/>
      <c r="Q9" s="482"/>
    </row>
    <row r="10" spans="2:17" x14ac:dyDescent="0.25">
      <c r="B10" s="483"/>
      <c r="C10" s="484" t="s">
        <v>600</v>
      </c>
      <c r="D10" s="485">
        <v>228577</v>
      </c>
      <c r="E10" s="485">
        <v>72794</v>
      </c>
      <c r="F10" s="485">
        <v>75922</v>
      </c>
      <c r="G10" s="485">
        <v>132255</v>
      </c>
      <c r="H10" s="485">
        <v>3171625</v>
      </c>
      <c r="I10" s="485">
        <v>255296</v>
      </c>
      <c r="J10" s="485">
        <v>80744</v>
      </c>
      <c r="K10" s="485">
        <v>78291</v>
      </c>
      <c r="L10" s="485">
        <v>141931</v>
      </c>
      <c r="M10" s="485">
        <v>3365592</v>
      </c>
      <c r="N10" s="486">
        <v>9.1677329711822964E-2</v>
      </c>
      <c r="O10" s="487">
        <v>6.1156977889883057E-2</v>
      </c>
      <c r="P10" s="481"/>
      <c r="Q10" s="482"/>
    </row>
    <row r="11" spans="2:17" x14ac:dyDescent="0.25">
      <c r="B11" s="488" t="s">
        <v>232</v>
      </c>
      <c r="C11" s="477" t="s">
        <v>233</v>
      </c>
      <c r="D11" s="478">
        <v>3429</v>
      </c>
      <c r="E11" s="478">
        <v>2003</v>
      </c>
      <c r="F11" s="478">
        <v>4952</v>
      </c>
      <c r="G11" s="478">
        <v>3967</v>
      </c>
      <c r="H11" s="478">
        <v>288308</v>
      </c>
      <c r="I11" s="478">
        <v>4389</v>
      </c>
      <c r="J11" s="478">
        <v>2423</v>
      </c>
      <c r="K11" s="478">
        <v>5651</v>
      </c>
      <c r="L11" s="478">
        <v>4715</v>
      </c>
      <c r="M11" s="478">
        <v>311462</v>
      </c>
      <c r="N11" s="479">
        <v>0.1969897568113721</v>
      </c>
      <c r="O11" s="480">
        <v>8.0309946307421276E-2</v>
      </c>
      <c r="P11" s="481"/>
      <c r="Q11" s="482"/>
    </row>
    <row r="12" spans="2:17" x14ac:dyDescent="0.25">
      <c r="B12" s="489"/>
      <c r="C12" s="490" t="s">
        <v>601</v>
      </c>
      <c r="D12" s="491">
        <v>3429</v>
      </c>
      <c r="E12" s="491">
        <v>2003</v>
      </c>
      <c r="F12" s="491">
        <v>4952</v>
      </c>
      <c r="G12" s="491">
        <v>3967</v>
      </c>
      <c r="H12" s="491">
        <v>288308</v>
      </c>
      <c r="I12" s="491">
        <v>4389</v>
      </c>
      <c r="J12" s="491">
        <v>2423</v>
      </c>
      <c r="K12" s="491">
        <v>5651</v>
      </c>
      <c r="L12" s="491">
        <v>4715</v>
      </c>
      <c r="M12" s="491">
        <v>311462</v>
      </c>
      <c r="N12" s="492">
        <v>0.1969897568113721</v>
      </c>
      <c r="O12" s="493">
        <v>8.0309946307421276E-2</v>
      </c>
      <c r="P12" s="481"/>
      <c r="Q12" s="482"/>
    </row>
    <row r="13" spans="2:17" x14ac:dyDescent="0.25">
      <c r="B13" s="1006" t="s">
        <v>205</v>
      </c>
      <c r="C13" s="494" t="s">
        <v>241</v>
      </c>
      <c r="D13" s="478">
        <v>3240</v>
      </c>
      <c r="E13" s="478">
        <v>583</v>
      </c>
      <c r="F13" s="478">
        <v>2</v>
      </c>
      <c r="G13" s="478">
        <v>302</v>
      </c>
      <c r="H13" s="478">
        <v>21218</v>
      </c>
      <c r="I13" s="478">
        <v>3430</v>
      </c>
      <c r="J13" s="478">
        <v>653</v>
      </c>
      <c r="K13" s="478">
        <v>6</v>
      </c>
      <c r="L13" s="478">
        <v>369</v>
      </c>
      <c r="M13" s="478">
        <v>25727</v>
      </c>
      <c r="N13" s="479">
        <v>8.0203537678701142E-2</v>
      </c>
      <c r="O13" s="480">
        <v>0.21250824771420485</v>
      </c>
      <c r="P13" s="481"/>
      <c r="Q13" s="482"/>
    </row>
    <row r="14" spans="2:17" x14ac:dyDescent="0.25">
      <c r="B14" s="1006"/>
      <c r="C14" s="494" t="s">
        <v>244</v>
      </c>
      <c r="D14" s="478">
        <v>352</v>
      </c>
      <c r="E14" s="478">
        <v>820</v>
      </c>
      <c r="F14" s="478">
        <v>4</v>
      </c>
      <c r="G14" s="478">
        <v>22</v>
      </c>
      <c r="H14" s="478">
        <v>3285</v>
      </c>
      <c r="I14" s="478">
        <v>199</v>
      </c>
      <c r="J14" s="478">
        <v>442</v>
      </c>
      <c r="K14" s="478">
        <v>1</v>
      </c>
      <c r="L14" s="478">
        <v>12</v>
      </c>
      <c r="M14" s="478">
        <v>1634</v>
      </c>
      <c r="N14" s="479">
        <v>-0.45409015025041732</v>
      </c>
      <c r="O14" s="480">
        <v>-0.50258751902587517</v>
      </c>
      <c r="P14" s="481"/>
      <c r="Q14" s="482"/>
    </row>
    <row r="15" spans="2:17" x14ac:dyDescent="0.25">
      <c r="B15" s="1006"/>
      <c r="C15" s="494" t="s">
        <v>618</v>
      </c>
      <c r="D15" s="478">
        <v>14</v>
      </c>
      <c r="E15" s="478">
        <v>54</v>
      </c>
      <c r="F15" s="478">
        <v>0</v>
      </c>
      <c r="G15" s="478">
        <v>0</v>
      </c>
      <c r="H15" s="478">
        <v>153</v>
      </c>
      <c r="I15" s="478">
        <v>182</v>
      </c>
      <c r="J15" s="478">
        <v>607</v>
      </c>
      <c r="K15" s="478">
        <v>3</v>
      </c>
      <c r="L15" s="478">
        <v>19</v>
      </c>
      <c r="M15" s="478">
        <v>2354</v>
      </c>
      <c r="N15" s="479">
        <v>10.926470588235293</v>
      </c>
      <c r="O15" s="480">
        <v>14.38562091503268</v>
      </c>
      <c r="P15" s="481"/>
      <c r="Q15" s="482"/>
    </row>
    <row r="16" spans="2:17" x14ac:dyDescent="0.25">
      <c r="B16" s="1006"/>
      <c r="C16" s="494" t="s">
        <v>242</v>
      </c>
      <c r="D16" s="478">
        <v>2977</v>
      </c>
      <c r="E16" s="478">
        <v>12486</v>
      </c>
      <c r="F16" s="478">
        <v>596</v>
      </c>
      <c r="G16" s="478">
        <v>768</v>
      </c>
      <c r="H16" s="478">
        <v>90026</v>
      </c>
      <c r="I16" s="478">
        <v>2853</v>
      </c>
      <c r="J16" s="478">
        <v>21897</v>
      </c>
      <c r="K16" s="478">
        <v>494</v>
      </c>
      <c r="L16" s="478">
        <v>805</v>
      </c>
      <c r="M16" s="478">
        <v>124810</v>
      </c>
      <c r="N16" s="479">
        <v>0.54804778035300417</v>
      </c>
      <c r="O16" s="480">
        <v>0.38637726878901657</v>
      </c>
      <c r="P16" s="481"/>
      <c r="Q16" s="482"/>
    </row>
    <row r="17" spans="2:17" x14ac:dyDescent="0.25">
      <c r="B17" s="489"/>
      <c r="C17" s="490" t="s">
        <v>523</v>
      </c>
      <c r="D17" s="491">
        <v>6583</v>
      </c>
      <c r="E17" s="491">
        <v>13943</v>
      </c>
      <c r="F17" s="491">
        <v>602</v>
      </c>
      <c r="G17" s="491">
        <v>1092</v>
      </c>
      <c r="H17" s="491">
        <v>114682</v>
      </c>
      <c r="I17" s="491">
        <v>6664</v>
      </c>
      <c r="J17" s="491">
        <v>23599</v>
      </c>
      <c r="K17" s="491">
        <v>504</v>
      </c>
      <c r="L17" s="491">
        <v>1205</v>
      </c>
      <c r="M17" s="491">
        <v>154525</v>
      </c>
      <c r="N17" s="492">
        <v>0.43888388838883885</v>
      </c>
      <c r="O17" s="493">
        <v>0.3474215657208628</v>
      </c>
      <c r="P17" s="481"/>
      <c r="Q17" s="482"/>
    </row>
    <row r="18" spans="2:17" x14ac:dyDescent="0.25">
      <c r="B18" s="1006" t="s">
        <v>619</v>
      </c>
      <c r="C18" s="494" t="s">
        <v>251</v>
      </c>
      <c r="D18" s="478">
        <v>354</v>
      </c>
      <c r="E18" s="478">
        <v>1141</v>
      </c>
      <c r="F18" s="478">
        <v>12</v>
      </c>
      <c r="G18" s="478">
        <v>4</v>
      </c>
      <c r="H18" s="478">
        <v>4667</v>
      </c>
      <c r="I18" s="478">
        <v>279</v>
      </c>
      <c r="J18" s="478">
        <v>1838</v>
      </c>
      <c r="K18" s="478">
        <v>5</v>
      </c>
      <c r="L18" s="478">
        <v>7</v>
      </c>
      <c r="M18" s="478">
        <v>6673</v>
      </c>
      <c r="N18" s="479">
        <v>0.40900066181336858</v>
      </c>
      <c r="O18" s="480">
        <v>0.4298264409685022</v>
      </c>
      <c r="P18" s="481"/>
      <c r="Q18" s="482"/>
    </row>
    <row r="19" spans="2:17" x14ac:dyDescent="0.25">
      <c r="B19" s="1006"/>
      <c r="C19" s="494" t="s">
        <v>620</v>
      </c>
      <c r="D19" s="478">
        <v>26</v>
      </c>
      <c r="E19" s="478">
        <v>223</v>
      </c>
      <c r="F19" s="478">
        <v>2</v>
      </c>
      <c r="G19" s="478">
        <v>1</v>
      </c>
      <c r="H19" s="478">
        <v>737</v>
      </c>
      <c r="I19" s="478">
        <v>27</v>
      </c>
      <c r="J19" s="478">
        <v>343</v>
      </c>
      <c r="K19" s="478">
        <v>0</v>
      </c>
      <c r="L19" s="478">
        <v>0</v>
      </c>
      <c r="M19" s="478">
        <v>1080</v>
      </c>
      <c r="N19" s="479">
        <v>0.46825396825396814</v>
      </c>
      <c r="O19" s="480">
        <v>0.46540027137042062</v>
      </c>
      <c r="P19" s="481"/>
      <c r="Q19" s="482"/>
    </row>
    <row r="20" spans="2:17" x14ac:dyDescent="0.25">
      <c r="B20" s="489"/>
      <c r="C20" s="490" t="s">
        <v>621</v>
      </c>
      <c r="D20" s="491">
        <v>380</v>
      </c>
      <c r="E20" s="491">
        <v>1364</v>
      </c>
      <c r="F20" s="491">
        <v>14</v>
      </c>
      <c r="G20" s="491">
        <v>5</v>
      </c>
      <c r="H20" s="491">
        <v>5404</v>
      </c>
      <c r="I20" s="491">
        <v>306</v>
      </c>
      <c r="J20" s="491">
        <v>2181</v>
      </c>
      <c r="K20" s="491">
        <v>5</v>
      </c>
      <c r="L20" s="491">
        <v>7</v>
      </c>
      <c r="M20" s="491">
        <v>7753</v>
      </c>
      <c r="N20" s="492">
        <v>0.41747022121384014</v>
      </c>
      <c r="O20" s="493">
        <v>0.43467801628423386</v>
      </c>
      <c r="P20" s="481"/>
      <c r="Q20" s="482"/>
    </row>
    <row r="21" spans="2:17" x14ac:dyDescent="0.25">
      <c r="B21" s="488" t="s">
        <v>207</v>
      </c>
      <c r="C21" s="494" t="s">
        <v>622</v>
      </c>
      <c r="D21" s="478">
        <v>784</v>
      </c>
      <c r="E21" s="478">
        <v>6205</v>
      </c>
      <c r="F21" s="478">
        <v>14</v>
      </c>
      <c r="G21" s="478">
        <v>25</v>
      </c>
      <c r="H21" s="478">
        <v>24816</v>
      </c>
      <c r="I21" s="478">
        <v>805</v>
      </c>
      <c r="J21" s="478">
        <v>11974</v>
      </c>
      <c r="K21" s="478">
        <v>22</v>
      </c>
      <c r="L21" s="478">
        <v>39</v>
      </c>
      <c r="M21" s="478">
        <v>45981</v>
      </c>
      <c r="N21" s="479">
        <v>0.8269778030734205</v>
      </c>
      <c r="O21" s="480">
        <v>0.85287717601547386</v>
      </c>
      <c r="P21" s="481"/>
      <c r="Q21" s="482"/>
    </row>
    <row r="22" spans="2:17" x14ac:dyDescent="0.25">
      <c r="B22" s="1011" t="s">
        <v>525</v>
      </c>
      <c r="C22" s="1012"/>
      <c r="D22" s="491">
        <v>784</v>
      </c>
      <c r="E22" s="491">
        <v>6205</v>
      </c>
      <c r="F22" s="491">
        <v>14</v>
      </c>
      <c r="G22" s="491">
        <v>25</v>
      </c>
      <c r="H22" s="491">
        <v>24816</v>
      </c>
      <c r="I22" s="491">
        <v>805</v>
      </c>
      <c r="J22" s="491">
        <v>11974</v>
      </c>
      <c r="K22" s="491">
        <v>22</v>
      </c>
      <c r="L22" s="491">
        <v>39</v>
      </c>
      <c r="M22" s="491">
        <v>45981</v>
      </c>
      <c r="N22" s="492">
        <v>0.8269778030734205</v>
      </c>
      <c r="O22" s="493">
        <v>0.85287717601547386</v>
      </c>
      <c r="P22" s="481"/>
      <c r="Q22" s="482"/>
    </row>
    <row r="23" spans="2:17" x14ac:dyDescent="0.25">
      <c r="B23" s="488" t="s">
        <v>623</v>
      </c>
      <c r="C23" s="494" t="s">
        <v>263</v>
      </c>
      <c r="D23" s="478">
        <v>51175</v>
      </c>
      <c r="E23" s="478">
        <v>159764</v>
      </c>
      <c r="F23" s="478">
        <v>6268</v>
      </c>
      <c r="G23" s="478">
        <v>6258</v>
      </c>
      <c r="H23" s="478">
        <v>1027326</v>
      </c>
      <c r="I23" s="478">
        <v>43879</v>
      </c>
      <c r="J23" s="478">
        <v>236597</v>
      </c>
      <c r="K23" s="478">
        <v>6322</v>
      </c>
      <c r="L23" s="478">
        <v>6973</v>
      </c>
      <c r="M23" s="478">
        <v>1326374</v>
      </c>
      <c r="N23" s="479">
        <v>0.31461750162217794</v>
      </c>
      <c r="O23" s="480">
        <v>0.29109357691716164</v>
      </c>
      <c r="P23" s="481"/>
      <c r="Q23" s="482"/>
    </row>
    <row r="24" spans="2:17" x14ac:dyDescent="0.25">
      <c r="B24" s="489"/>
      <c r="C24" s="490" t="s">
        <v>624</v>
      </c>
      <c r="D24" s="491">
        <v>51175</v>
      </c>
      <c r="E24" s="491">
        <v>159764</v>
      </c>
      <c r="F24" s="491">
        <v>6268</v>
      </c>
      <c r="G24" s="491">
        <v>6258</v>
      </c>
      <c r="H24" s="491">
        <v>1027326</v>
      </c>
      <c r="I24" s="491">
        <v>43879</v>
      </c>
      <c r="J24" s="491">
        <v>236597</v>
      </c>
      <c r="K24" s="491">
        <v>6322</v>
      </c>
      <c r="L24" s="491">
        <v>6973</v>
      </c>
      <c r="M24" s="491">
        <v>1326374</v>
      </c>
      <c r="N24" s="492">
        <v>0.31461750162217794</v>
      </c>
      <c r="O24" s="493">
        <v>0.29109357691716164</v>
      </c>
      <c r="P24" s="481"/>
      <c r="Q24" s="482"/>
    </row>
    <row r="25" spans="2:17" x14ac:dyDescent="0.25">
      <c r="B25" s="1006" t="s">
        <v>273</v>
      </c>
      <c r="C25" s="494" t="s">
        <v>625</v>
      </c>
      <c r="D25" s="478">
        <v>379</v>
      </c>
      <c r="E25" s="478">
        <v>105</v>
      </c>
      <c r="F25" s="478">
        <v>2</v>
      </c>
      <c r="G25" s="478">
        <v>1</v>
      </c>
      <c r="H25" s="478">
        <v>1435</v>
      </c>
      <c r="I25" s="478">
        <v>420</v>
      </c>
      <c r="J25" s="478">
        <v>337</v>
      </c>
      <c r="K25" s="478">
        <v>1</v>
      </c>
      <c r="L25" s="478">
        <v>1</v>
      </c>
      <c r="M25" s="478">
        <v>2243</v>
      </c>
      <c r="N25" s="479">
        <v>0.55900000000000005</v>
      </c>
      <c r="O25" s="480">
        <v>0.56299999999999994</v>
      </c>
      <c r="P25" s="481"/>
      <c r="Q25" s="482"/>
    </row>
    <row r="26" spans="2:17" x14ac:dyDescent="0.25">
      <c r="B26" s="1006"/>
      <c r="C26" s="494" t="s">
        <v>626</v>
      </c>
      <c r="D26" s="478">
        <v>3060</v>
      </c>
      <c r="E26" s="478">
        <v>5575</v>
      </c>
      <c r="F26" s="478">
        <v>39</v>
      </c>
      <c r="G26" s="478">
        <v>62</v>
      </c>
      <c r="H26" s="478">
        <v>29982</v>
      </c>
      <c r="I26" s="478">
        <v>4347</v>
      </c>
      <c r="J26" s="478">
        <v>17599</v>
      </c>
      <c r="K26" s="478">
        <v>113</v>
      </c>
      <c r="L26" s="478">
        <v>104</v>
      </c>
      <c r="M26" s="478">
        <v>77913</v>
      </c>
      <c r="N26" s="479">
        <v>1.5369999999999999</v>
      </c>
      <c r="O26" s="480">
        <v>1.599</v>
      </c>
      <c r="P26" s="481"/>
      <c r="Q26" s="482"/>
    </row>
    <row r="27" spans="2:17" x14ac:dyDescent="0.25">
      <c r="B27" s="1006"/>
      <c r="C27" s="494" t="s">
        <v>627</v>
      </c>
      <c r="D27" s="478">
        <v>4376</v>
      </c>
      <c r="E27" s="478">
        <v>11292</v>
      </c>
      <c r="F27" s="478">
        <v>30</v>
      </c>
      <c r="G27" s="478">
        <v>6</v>
      </c>
      <c r="H27" s="478">
        <v>52910</v>
      </c>
      <c r="I27" s="478">
        <v>4373</v>
      </c>
      <c r="J27" s="478">
        <v>17289</v>
      </c>
      <c r="K27" s="478">
        <v>65</v>
      </c>
      <c r="L27" s="478">
        <v>10</v>
      </c>
      <c r="M27" s="478">
        <v>69666</v>
      </c>
      <c r="N27" s="479">
        <v>0.38400000000000001</v>
      </c>
      <c r="O27" s="480">
        <v>0.317</v>
      </c>
      <c r="P27" s="481"/>
      <c r="Q27" s="482"/>
    </row>
    <row r="28" spans="2:17" x14ac:dyDescent="0.25">
      <c r="B28" s="1006"/>
      <c r="C28" s="494" t="s">
        <v>277</v>
      </c>
      <c r="D28" s="478">
        <v>8201</v>
      </c>
      <c r="E28" s="478">
        <v>31706</v>
      </c>
      <c r="F28" s="478">
        <v>792</v>
      </c>
      <c r="G28" s="478">
        <v>428</v>
      </c>
      <c r="H28" s="478">
        <v>186235</v>
      </c>
      <c r="I28" s="478">
        <v>7777</v>
      </c>
      <c r="J28" s="478">
        <v>54420</v>
      </c>
      <c r="K28" s="478">
        <v>953</v>
      </c>
      <c r="L28" s="478">
        <v>518</v>
      </c>
      <c r="M28" s="478">
        <v>278551</v>
      </c>
      <c r="N28" s="479">
        <v>0.54800000000000004</v>
      </c>
      <c r="O28" s="480">
        <v>0.496</v>
      </c>
      <c r="P28" s="481"/>
      <c r="Q28" s="482"/>
    </row>
    <row r="29" spans="2:17" x14ac:dyDescent="0.25">
      <c r="B29" s="1006"/>
      <c r="C29" s="494" t="s">
        <v>278</v>
      </c>
      <c r="D29" s="478">
        <v>15077</v>
      </c>
      <c r="E29" s="478">
        <v>31370</v>
      </c>
      <c r="F29" s="478">
        <v>639</v>
      </c>
      <c r="G29" s="478">
        <v>701</v>
      </c>
      <c r="H29" s="478">
        <v>185259</v>
      </c>
      <c r="I29" s="478">
        <v>14298</v>
      </c>
      <c r="J29" s="478">
        <v>48184</v>
      </c>
      <c r="K29" s="478">
        <v>684</v>
      </c>
      <c r="L29" s="478">
        <v>983</v>
      </c>
      <c r="M29" s="478">
        <v>242665</v>
      </c>
      <c r="N29" s="479">
        <v>0.34200000000000003</v>
      </c>
      <c r="O29" s="480">
        <v>0.31</v>
      </c>
      <c r="P29" s="481"/>
      <c r="Q29" s="482"/>
    </row>
    <row r="30" spans="2:17" x14ac:dyDescent="0.25">
      <c r="B30" s="1006"/>
      <c r="C30" s="494" t="s">
        <v>628</v>
      </c>
      <c r="D30" s="478">
        <v>276</v>
      </c>
      <c r="E30" s="478">
        <v>530</v>
      </c>
      <c r="F30" s="478">
        <v>2</v>
      </c>
      <c r="G30" s="478">
        <v>2</v>
      </c>
      <c r="H30" s="478">
        <v>2798</v>
      </c>
      <c r="I30" s="478">
        <v>337</v>
      </c>
      <c r="J30" s="478">
        <v>1253</v>
      </c>
      <c r="K30" s="478">
        <v>6</v>
      </c>
      <c r="L30" s="478">
        <v>2</v>
      </c>
      <c r="M30" s="478">
        <v>5479</v>
      </c>
      <c r="N30" s="479">
        <v>0.97299999999999998</v>
      </c>
      <c r="O30" s="480">
        <v>0.95799999999999996</v>
      </c>
      <c r="P30" s="481"/>
      <c r="Q30" s="482"/>
    </row>
    <row r="31" spans="2:17" x14ac:dyDescent="0.25">
      <c r="B31" s="489"/>
      <c r="C31" s="490" t="s">
        <v>629</v>
      </c>
      <c r="D31" s="491">
        <v>31369</v>
      </c>
      <c r="E31" s="491">
        <v>80578</v>
      </c>
      <c r="F31" s="491">
        <v>1504</v>
      </c>
      <c r="G31" s="491">
        <v>1200</v>
      </c>
      <c r="H31" s="491">
        <v>458619</v>
      </c>
      <c r="I31" s="491">
        <v>31552</v>
      </c>
      <c r="J31" s="491">
        <v>139082</v>
      </c>
      <c r="K31" s="491">
        <v>1822</v>
      </c>
      <c r="L31" s="491">
        <v>1618</v>
      </c>
      <c r="M31" s="491">
        <v>676517</v>
      </c>
      <c r="N31" s="492">
        <v>0.51800000000000002</v>
      </c>
      <c r="O31" s="493">
        <v>0.47499999999999998</v>
      </c>
      <c r="P31" s="481"/>
      <c r="Q31" s="482"/>
    </row>
    <row r="32" spans="2:17" x14ac:dyDescent="0.25">
      <c r="B32" s="1006" t="s">
        <v>630</v>
      </c>
      <c r="C32" s="494" t="s">
        <v>285</v>
      </c>
      <c r="D32" s="478">
        <v>41807</v>
      </c>
      <c r="E32" s="478">
        <v>86653</v>
      </c>
      <c r="F32" s="478">
        <v>2834</v>
      </c>
      <c r="G32" s="478">
        <v>991</v>
      </c>
      <c r="H32" s="478">
        <v>531137</v>
      </c>
      <c r="I32" s="478">
        <v>39127</v>
      </c>
      <c r="J32" s="478">
        <v>126490</v>
      </c>
      <c r="K32" s="478">
        <v>2851</v>
      </c>
      <c r="L32" s="478">
        <v>1406</v>
      </c>
      <c r="M32" s="478">
        <v>658621</v>
      </c>
      <c r="N32" s="479">
        <v>0.28399999999999997</v>
      </c>
      <c r="O32" s="480">
        <v>0.24</v>
      </c>
      <c r="P32" s="481"/>
      <c r="Q32" s="482"/>
    </row>
    <row r="33" spans="2:25" x14ac:dyDescent="0.25">
      <c r="B33" s="1006"/>
      <c r="C33" s="494" t="s">
        <v>631</v>
      </c>
      <c r="D33" s="478">
        <v>2849</v>
      </c>
      <c r="E33" s="478">
        <v>1485</v>
      </c>
      <c r="F33" s="478">
        <v>36</v>
      </c>
      <c r="G33" s="478">
        <v>79</v>
      </c>
      <c r="H33" s="478">
        <v>16897</v>
      </c>
      <c r="I33" s="478">
        <v>2885</v>
      </c>
      <c r="J33" s="478">
        <v>2190</v>
      </c>
      <c r="K33" s="478">
        <v>37</v>
      </c>
      <c r="L33" s="478">
        <v>76</v>
      </c>
      <c r="M33" s="478">
        <v>18641</v>
      </c>
      <c r="N33" s="479">
        <v>0.16600000000000001</v>
      </c>
      <c r="O33" s="480">
        <v>0.10299999999999999</v>
      </c>
      <c r="P33" s="481"/>
      <c r="Q33" s="482"/>
    </row>
    <row r="34" spans="2:25" x14ac:dyDescent="0.25">
      <c r="B34" s="1006"/>
      <c r="C34" s="494" t="s">
        <v>632</v>
      </c>
      <c r="D34" s="478">
        <v>347</v>
      </c>
      <c r="E34" s="478">
        <v>290</v>
      </c>
      <c r="F34" s="478">
        <v>0</v>
      </c>
      <c r="G34" s="478">
        <v>2</v>
      </c>
      <c r="H34" s="478">
        <v>2059</v>
      </c>
      <c r="I34" s="478">
        <v>22</v>
      </c>
      <c r="J34" s="478">
        <v>88</v>
      </c>
      <c r="K34" s="478">
        <v>0</v>
      </c>
      <c r="L34" s="478">
        <v>0</v>
      </c>
      <c r="M34" s="478">
        <v>293</v>
      </c>
      <c r="N34" s="479">
        <v>-0.82799999999999996</v>
      </c>
      <c r="O34" s="480">
        <v>-0.85799999999999998</v>
      </c>
      <c r="P34" s="481"/>
      <c r="Q34" s="482"/>
    </row>
    <row r="35" spans="2:25" x14ac:dyDescent="0.25">
      <c r="B35" s="489"/>
      <c r="C35" s="490" t="s">
        <v>633</v>
      </c>
      <c r="D35" s="491">
        <v>45003</v>
      </c>
      <c r="E35" s="491">
        <v>88428</v>
      </c>
      <c r="F35" s="491">
        <v>2870</v>
      </c>
      <c r="G35" s="491">
        <v>1072</v>
      </c>
      <c r="H35" s="491">
        <v>550093</v>
      </c>
      <c r="I35" s="491">
        <v>42034</v>
      </c>
      <c r="J35" s="491">
        <v>128768</v>
      </c>
      <c r="K35" s="491">
        <v>2888</v>
      </c>
      <c r="L35" s="491">
        <v>1482</v>
      </c>
      <c r="M35" s="491">
        <v>677555</v>
      </c>
      <c r="N35" s="492">
        <v>0.27500000000000002</v>
      </c>
      <c r="O35" s="493">
        <v>0.23200000000000001</v>
      </c>
      <c r="P35" s="481"/>
      <c r="Q35" s="482"/>
    </row>
    <row r="36" spans="2:25" x14ac:dyDescent="0.25">
      <c r="B36" s="1006" t="s">
        <v>286</v>
      </c>
      <c r="C36" s="494" t="s">
        <v>634</v>
      </c>
      <c r="D36" s="478">
        <v>0</v>
      </c>
      <c r="E36" s="478">
        <v>0</v>
      </c>
      <c r="F36" s="478">
        <v>857</v>
      </c>
      <c r="G36" s="478">
        <v>0</v>
      </c>
      <c r="H36" s="478">
        <v>10516</v>
      </c>
      <c r="I36" s="478">
        <v>0</v>
      </c>
      <c r="J36" s="478">
        <v>0</v>
      </c>
      <c r="K36" s="478">
        <v>962</v>
      </c>
      <c r="L36" s="478">
        <v>0</v>
      </c>
      <c r="M36" s="478">
        <v>11608</v>
      </c>
      <c r="N36" s="479">
        <v>0.123</v>
      </c>
      <c r="O36" s="480">
        <v>0.104</v>
      </c>
      <c r="P36" s="481"/>
      <c r="Q36" s="482"/>
    </row>
    <row r="37" spans="2:25" x14ac:dyDescent="0.25">
      <c r="B37" s="1006"/>
      <c r="C37" s="494" t="s">
        <v>287</v>
      </c>
      <c r="D37" s="478">
        <v>11602</v>
      </c>
      <c r="E37" s="478">
        <v>12899</v>
      </c>
      <c r="F37" s="478">
        <v>254</v>
      </c>
      <c r="G37" s="478">
        <v>40</v>
      </c>
      <c r="H37" s="478">
        <v>72867</v>
      </c>
      <c r="I37" s="478">
        <v>9944</v>
      </c>
      <c r="J37" s="478">
        <v>17570</v>
      </c>
      <c r="K37" s="478">
        <v>244</v>
      </c>
      <c r="L37" s="478">
        <v>50</v>
      </c>
      <c r="M37" s="478">
        <v>83167</v>
      </c>
      <c r="N37" s="479">
        <v>0.122</v>
      </c>
      <c r="O37" s="480">
        <v>0.14099999999999999</v>
      </c>
      <c r="P37" s="481"/>
      <c r="Q37" s="482"/>
    </row>
    <row r="38" spans="2:25" x14ac:dyDescent="0.25">
      <c r="B38" s="1006"/>
      <c r="C38" s="494" t="s">
        <v>635</v>
      </c>
      <c r="D38" s="478">
        <v>4306</v>
      </c>
      <c r="E38" s="478">
        <v>2706</v>
      </c>
      <c r="F38" s="478">
        <v>39</v>
      </c>
      <c r="G38" s="478">
        <v>1</v>
      </c>
      <c r="H38" s="478">
        <v>18169</v>
      </c>
      <c r="I38" s="478">
        <v>4103</v>
      </c>
      <c r="J38" s="478">
        <v>4040</v>
      </c>
      <c r="K38" s="478">
        <v>62</v>
      </c>
      <c r="L38" s="478">
        <v>0</v>
      </c>
      <c r="M38" s="478">
        <v>22442</v>
      </c>
      <c r="N38" s="479">
        <v>0.16300000000000001</v>
      </c>
      <c r="O38" s="480">
        <v>0.23499999999999999</v>
      </c>
      <c r="P38" s="481"/>
      <c r="Q38" s="482"/>
    </row>
    <row r="39" spans="2:25" x14ac:dyDescent="0.25">
      <c r="B39" s="1006"/>
      <c r="C39" s="494" t="s">
        <v>636</v>
      </c>
      <c r="D39" s="478">
        <v>367</v>
      </c>
      <c r="E39" s="478">
        <v>105</v>
      </c>
      <c r="F39" s="478">
        <v>1</v>
      </c>
      <c r="G39" s="478">
        <v>0</v>
      </c>
      <c r="H39" s="478">
        <v>1317</v>
      </c>
      <c r="I39" s="478">
        <v>395</v>
      </c>
      <c r="J39" s="478">
        <v>128</v>
      </c>
      <c r="K39" s="478">
        <v>0</v>
      </c>
      <c r="L39" s="478">
        <v>0</v>
      </c>
      <c r="M39" s="478">
        <v>1447</v>
      </c>
      <c r="N39" s="479">
        <v>0.106</v>
      </c>
      <c r="O39" s="480">
        <v>9.9000000000000005E-2</v>
      </c>
      <c r="P39" s="481"/>
      <c r="Q39" s="482"/>
    </row>
    <row r="40" spans="2:25" x14ac:dyDescent="0.25">
      <c r="B40" s="489"/>
      <c r="C40" s="490" t="s">
        <v>637</v>
      </c>
      <c r="D40" s="491">
        <v>16275</v>
      </c>
      <c r="E40" s="491">
        <v>15710</v>
      </c>
      <c r="F40" s="491">
        <v>1151</v>
      </c>
      <c r="G40" s="491">
        <v>41</v>
      </c>
      <c r="H40" s="491">
        <v>102869</v>
      </c>
      <c r="I40" s="491">
        <v>14442</v>
      </c>
      <c r="J40" s="491">
        <v>21738</v>
      </c>
      <c r="K40" s="491">
        <v>1268</v>
      </c>
      <c r="L40" s="491">
        <v>50</v>
      </c>
      <c r="M40" s="491">
        <v>118664</v>
      </c>
      <c r="N40" s="492">
        <v>0.13</v>
      </c>
      <c r="O40" s="493">
        <v>0.154</v>
      </c>
      <c r="P40" s="481"/>
      <c r="Q40" s="482"/>
    </row>
    <row r="41" spans="2:25" x14ac:dyDescent="0.25">
      <c r="B41" s="1006" t="s">
        <v>638</v>
      </c>
      <c r="C41" s="494" t="s">
        <v>294</v>
      </c>
      <c r="D41" s="478">
        <v>2160</v>
      </c>
      <c r="E41" s="478">
        <v>3257</v>
      </c>
      <c r="F41" s="478">
        <v>197</v>
      </c>
      <c r="G41" s="478">
        <v>4</v>
      </c>
      <c r="H41" s="478">
        <v>23289</v>
      </c>
      <c r="I41" s="478">
        <v>1984</v>
      </c>
      <c r="J41" s="478">
        <v>5377</v>
      </c>
      <c r="K41" s="478">
        <v>195</v>
      </c>
      <c r="L41" s="478">
        <v>5</v>
      </c>
      <c r="M41" s="478">
        <v>29883</v>
      </c>
      <c r="N41" s="479">
        <v>0.34599999999999997</v>
      </c>
      <c r="O41" s="480">
        <v>0.28299999999999997</v>
      </c>
      <c r="P41" s="481"/>
      <c r="Q41" s="482"/>
    </row>
    <row r="42" spans="2:25" x14ac:dyDescent="0.25">
      <c r="B42" s="1006"/>
      <c r="C42" s="494" t="s">
        <v>639</v>
      </c>
      <c r="D42" s="478">
        <v>18506</v>
      </c>
      <c r="E42" s="478">
        <v>24740</v>
      </c>
      <c r="F42" s="478">
        <v>1261</v>
      </c>
      <c r="G42" s="478">
        <v>113</v>
      </c>
      <c r="H42" s="478">
        <v>129912</v>
      </c>
      <c r="I42" s="478">
        <v>15468</v>
      </c>
      <c r="J42" s="478">
        <v>32163</v>
      </c>
      <c r="K42" s="478">
        <v>1059</v>
      </c>
      <c r="L42" s="478">
        <v>178</v>
      </c>
      <c r="M42" s="478">
        <v>141289</v>
      </c>
      <c r="N42" s="479">
        <v>9.5000000000000001E-2</v>
      </c>
      <c r="O42" s="480">
        <v>8.7999999999999995E-2</v>
      </c>
      <c r="P42" s="481"/>
      <c r="Q42" s="482"/>
    </row>
    <row r="43" spans="2:25" x14ac:dyDescent="0.25">
      <c r="B43" s="1006"/>
      <c r="C43" s="494" t="s">
        <v>292</v>
      </c>
      <c r="D43" s="478">
        <v>2720</v>
      </c>
      <c r="E43" s="478">
        <v>4164</v>
      </c>
      <c r="F43" s="478">
        <v>35</v>
      </c>
      <c r="G43" s="478">
        <v>14</v>
      </c>
      <c r="H43" s="478">
        <v>21492</v>
      </c>
      <c r="I43" s="478">
        <v>3263</v>
      </c>
      <c r="J43" s="478">
        <v>7855</v>
      </c>
      <c r="K43" s="478">
        <v>20</v>
      </c>
      <c r="L43" s="478">
        <v>10</v>
      </c>
      <c r="M43" s="478">
        <v>34593</v>
      </c>
      <c r="N43" s="479">
        <v>0.60799999999999998</v>
      </c>
      <c r="O43" s="480">
        <v>0.61</v>
      </c>
      <c r="P43" s="481"/>
      <c r="Q43" s="495"/>
      <c r="R43" s="495"/>
      <c r="S43" s="495"/>
      <c r="T43" s="495"/>
      <c r="U43" s="495"/>
      <c r="V43" s="495"/>
      <c r="W43" s="495"/>
      <c r="X43" s="495"/>
      <c r="Y43" s="495"/>
    </row>
    <row r="44" spans="2:25" x14ac:dyDescent="0.25">
      <c r="B44" s="1006"/>
      <c r="C44" s="494" t="s">
        <v>640</v>
      </c>
      <c r="D44" s="478">
        <v>87</v>
      </c>
      <c r="E44" s="478">
        <v>85</v>
      </c>
      <c r="F44" s="478">
        <v>0</v>
      </c>
      <c r="G44" s="478">
        <v>0</v>
      </c>
      <c r="H44" s="478">
        <v>506</v>
      </c>
      <c r="I44" s="478">
        <v>52</v>
      </c>
      <c r="J44" s="478">
        <v>145</v>
      </c>
      <c r="K44" s="478">
        <v>0</v>
      </c>
      <c r="L44" s="478">
        <v>0</v>
      </c>
      <c r="M44" s="478">
        <v>549</v>
      </c>
      <c r="N44" s="479">
        <v>0.14499999999999999</v>
      </c>
      <c r="O44" s="480">
        <v>8.5000000000000006E-2</v>
      </c>
      <c r="P44" s="481"/>
      <c r="Q44" s="482"/>
    </row>
    <row r="45" spans="2:25" x14ac:dyDescent="0.25">
      <c r="B45" s="1006"/>
      <c r="C45" s="494" t="s">
        <v>641</v>
      </c>
      <c r="D45" s="478">
        <v>93</v>
      </c>
      <c r="E45" s="478">
        <v>128</v>
      </c>
      <c r="F45" s="478">
        <v>0</v>
      </c>
      <c r="G45" s="478">
        <v>0</v>
      </c>
      <c r="H45" s="478">
        <v>739</v>
      </c>
      <c r="I45" s="478">
        <v>91</v>
      </c>
      <c r="J45" s="478">
        <v>179</v>
      </c>
      <c r="K45" s="478">
        <v>0</v>
      </c>
      <c r="L45" s="478">
        <v>0</v>
      </c>
      <c r="M45" s="478">
        <v>527</v>
      </c>
      <c r="N45" s="479">
        <v>0.222</v>
      </c>
      <c r="O45" s="480">
        <v>-0.28699999999999998</v>
      </c>
      <c r="P45" s="481"/>
      <c r="Q45" s="482"/>
    </row>
    <row r="46" spans="2:25" x14ac:dyDescent="0.25">
      <c r="B46" s="1006"/>
      <c r="C46" s="494" t="s">
        <v>642</v>
      </c>
      <c r="D46" s="478">
        <v>1599</v>
      </c>
      <c r="E46" s="478">
        <v>1274</v>
      </c>
      <c r="F46" s="478">
        <v>0</v>
      </c>
      <c r="G46" s="478">
        <v>0</v>
      </c>
      <c r="H46" s="478">
        <v>8215</v>
      </c>
      <c r="I46" s="478">
        <v>1606</v>
      </c>
      <c r="J46" s="478">
        <v>1480</v>
      </c>
      <c r="K46" s="478">
        <v>1</v>
      </c>
      <c r="L46" s="478">
        <v>1</v>
      </c>
      <c r="M46" s="478">
        <v>8695</v>
      </c>
      <c r="N46" s="479">
        <v>7.4999999999999997E-2</v>
      </c>
      <c r="O46" s="480">
        <v>5.8000000000000003E-2</v>
      </c>
      <c r="P46" s="481"/>
      <c r="Q46" s="482"/>
    </row>
    <row r="47" spans="2:25" x14ac:dyDescent="0.25">
      <c r="B47" s="1006"/>
      <c r="C47" s="494" t="s">
        <v>643</v>
      </c>
      <c r="D47" s="478">
        <v>308</v>
      </c>
      <c r="E47" s="478">
        <v>338</v>
      </c>
      <c r="F47" s="478">
        <v>5</v>
      </c>
      <c r="G47" s="478">
        <v>0</v>
      </c>
      <c r="H47" s="478">
        <v>1756</v>
      </c>
      <c r="I47" s="478">
        <v>369</v>
      </c>
      <c r="J47" s="478">
        <v>409</v>
      </c>
      <c r="K47" s="478">
        <v>1</v>
      </c>
      <c r="L47" s="478">
        <v>0</v>
      </c>
      <c r="M47" s="478">
        <v>2095</v>
      </c>
      <c r="N47" s="479">
        <v>0.19700000000000001</v>
      </c>
      <c r="O47" s="480">
        <v>0.193</v>
      </c>
      <c r="P47" s="481"/>
      <c r="Q47" s="482"/>
    </row>
    <row r="48" spans="2:25" x14ac:dyDescent="0.25">
      <c r="B48" s="1006"/>
      <c r="C48" s="494" t="s">
        <v>644</v>
      </c>
      <c r="D48" s="478">
        <v>912</v>
      </c>
      <c r="E48" s="478">
        <v>528</v>
      </c>
      <c r="F48" s="478">
        <v>0</v>
      </c>
      <c r="G48" s="478">
        <v>0</v>
      </c>
      <c r="H48" s="478">
        <v>4540</v>
      </c>
      <c r="I48" s="478">
        <v>660</v>
      </c>
      <c r="J48" s="478">
        <v>759</v>
      </c>
      <c r="K48" s="478">
        <v>0</v>
      </c>
      <c r="L48" s="478">
        <v>0</v>
      </c>
      <c r="M48" s="478">
        <v>4302</v>
      </c>
      <c r="N48" s="479">
        <v>-1.4999999999999999E-2</v>
      </c>
      <c r="O48" s="480">
        <v>-5.1999999999999998E-2</v>
      </c>
      <c r="P48" s="481"/>
      <c r="Q48" s="482"/>
    </row>
    <row r="49" spans="2:17" x14ac:dyDescent="0.25">
      <c r="B49" s="1006"/>
      <c r="C49" s="494" t="s">
        <v>645</v>
      </c>
      <c r="D49" s="478">
        <v>647</v>
      </c>
      <c r="E49" s="478">
        <v>1837</v>
      </c>
      <c r="F49" s="478">
        <v>0</v>
      </c>
      <c r="G49" s="478">
        <v>0</v>
      </c>
      <c r="H49" s="478">
        <v>7647</v>
      </c>
      <c r="I49" s="478">
        <v>274</v>
      </c>
      <c r="J49" s="478">
        <v>1759</v>
      </c>
      <c r="K49" s="478">
        <v>0</v>
      </c>
      <c r="L49" s="478">
        <v>0</v>
      </c>
      <c r="M49" s="478">
        <v>6116</v>
      </c>
      <c r="N49" s="479">
        <v>-0.182</v>
      </c>
      <c r="O49" s="480">
        <v>-0.2</v>
      </c>
      <c r="P49" s="481"/>
      <c r="Q49" s="482"/>
    </row>
    <row r="50" spans="2:17" x14ac:dyDescent="0.25">
      <c r="B50" s="489"/>
      <c r="C50" s="490" t="s">
        <v>646</v>
      </c>
      <c r="D50" s="491">
        <v>27032</v>
      </c>
      <c r="E50" s="491">
        <v>36351</v>
      </c>
      <c r="F50" s="491">
        <v>1498</v>
      </c>
      <c r="G50" s="491">
        <v>131</v>
      </c>
      <c r="H50" s="491">
        <v>198096</v>
      </c>
      <c r="I50" s="491">
        <v>23767</v>
      </c>
      <c r="J50" s="491">
        <v>50126</v>
      </c>
      <c r="K50" s="491">
        <v>1276</v>
      </c>
      <c r="L50" s="491">
        <v>194</v>
      </c>
      <c r="M50" s="491">
        <v>228049</v>
      </c>
      <c r="N50" s="492">
        <v>0.159</v>
      </c>
      <c r="O50" s="493">
        <v>0.151</v>
      </c>
      <c r="P50" s="481"/>
      <c r="Q50" s="482"/>
    </row>
    <row r="51" spans="2:17" x14ac:dyDescent="0.25">
      <c r="B51" s="1006" t="s">
        <v>298</v>
      </c>
      <c r="C51" s="494" t="s">
        <v>647</v>
      </c>
      <c r="D51" s="478">
        <v>54219</v>
      </c>
      <c r="E51" s="478">
        <v>45918</v>
      </c>
      <c r="F51" s="478">
        <v>1296</v>
      </c>
      <c r="G51" s="478">
        <v>508</v>
      </c>
      <c r="H51" s="478">
        <v>284362</v>
      </c>
      <c r="I51" s="478">
        <v>31860</v>
      </c>
      <c r="J51" s="478">
        <v>50629</v>
      </c>
      <c r="K51" s="478">
        <v>918</v>
      </c>
      <c r="L51" s="478">
        <v>524</v>
      </c>
      <c r="M51" s="478">
        <v>248735</v>
      </c>
      <c r="N51" s="479">
        <v>-0.17699999999999999</v>
      </c>
      <c r="O51" s="480">
        <v>-0.125</v>
      </c>
      <c r="P51" s="481"/>
      <c r="Q51" s="482"/>
    </row>
    <row r="52" spans="2:17" x14ac:dyDescent="0.25">
      <c r="B52" s="1006"/>
      <c r="C52" s="494" t="s">
        <v>300</v>
      </c>
      <c r="D52" s="478">
        <v>15983</v>
      </c>
      <c r="E52" s="478">
        <v>84474</v>
      </c>
      <c r="F52" s="478">
        <v>734</v>
      </c>
      <c r="G52" s="478">
        <v>1439</v>
      </c>
      <c r="H52" s="478">
        <v>377818</v>
      </c>
      <c r="I52" s="478">
        <v>13764</v>
      </c>
      <c r="J52" s="478">
        <v>95691</v>
      </c>
      <c r="K52" s="478">
        <v>723</v>
      </c>
      <c r="L52" s="478">
        <v>1452</v>
      </c>
      <c r="M52" s="478">
        <v>402413</v>
      </c>
      <c r="N52" s="479">
        <v>8.7999999999999995E-2</v>
      </c>
      <c r="O52" s="480">
        <v>6.5000000000000002E-2</v>
      </c>
      <c r="P52" s="481"/>
      <c r="Q52" s="482"/>
    </row>
    <row r="53" spans="2:17" x14ac:dyDescent="0.25">
      <c r="B53" s="1006"/>
      <c r="C53" s="494" t="s">
        <v>648</v>
      </c>
      <c r="D53" s="478">
        <v>3363</v>
      </c>
      <c r="E53" s="478">
        <v>51024</v>
      </c>
      <c r="F53" s="478">
        <v>597</v>
      </c>
      <c r="G53" s="478">
        <v>1195</v>
      </c>
      <c r="H53" s="478">
        <v>204073</v>
      </c>
      <c r="I53" s="478">
        <v>3162</v>
      </c>
      <c r="J53" s="478">
        <v>56159</v>
      </c>
      <c r="K53" s="478">
        <v>606</v>
      </c>
      <c r="L53" s="478">
        <v>1137</v>
      </c>
      <c r="M53" s="478">
        <v>220002</v>
      </c>
      <c r="N53" s="479">
        <v>8.6999999999999994E-2</v>
      </c>
      <c r="O53" s="480">
        <v>7.8E-2</v>
      </c>
      <c r="P53" s="481"/>
      <c r="Q53" s="482"/>
    </row>
    <row r="54" spans="2:17" x14ac:dyDescent="0.25">
      <c r="B54" s="1006"/>
      <c r="C54" s="494" t="s">
        <v>649</v>
      </c>
      <c r="D54" s="478">
        <v>6145</v>
      </c>
      <c r="E54" s="478">
        <v>14062</v>
      </c>
      <c r="F54" s="478">
        <v>190</v>
      </c>
      <c r="G54" s="478">
        <v>1</v>
      </c>
      <c r="H54" s="478">
        <v>57883</v>
      </c>
      <c r="I54" s="478">
        <v>4277</v>
      </c>
      <c r="J54" s="478">
        <v>20694</v>
      </c>
      <c r="K54" s="478">
        <v>142</v>
      </c>
      <c r="L54" s="478">
        <v>4</v>
      </c>
      <c r="M54" s="478">
        <v>73194</v>
      </c>
      <c r="N54" s="479">
        <v>0.23100000000000001</v>
      </c>
      <c r="O54" s="480">
        <v>0.26500000000000001</v>
      </c>
      <c r="P54" s="481"/>
      <c r="Q54" s="482"/>
    </row>
    <row r="55" spans="2:17" x14ac:dyDescent="0.25">
      <c r="B55" s="1006"/>
      <c r="C55" s="494" t="s">
        <v>650</v>
      </c>
      <c r="D55" s="478">
        <v>113</v>
      </c>
      <c r="E55" s="478">
        <v>448</v>
      </c>
      <c r="F55" s="478">
        <v>0</v>
      </c>
      <c r="G55" s="478">
        <v>0</v>
      </c>
      <c r="H55" s="478">
        <v>1546</v>
      </c>
      <c r="I55" s="478">
        <v>114</v>
      </c>
      <c r="J55" s="478">
        <v>770</v>
      </c>
      <c r="K55" s="478">
        <v>0</v>
      </c>
      <c r="L55" s="478">
        <v>0</v>
      </c>
      <c r="M55" s="478">
        <v>2299</v>
      </c>
      <c r="N55" s="479">
        <v>0.57599999999999996</v>
      </c>
      <c r="O55" s="480">
        <v>0.48699999999999999</v>
      </c>
      <c r="P55" s="481"/>
      <c r="Q55" s="482"/>
    </row>
    <row r="56" spans="2:17" x14ac:dyDescent="0.25">
      <c r="B56" s="1006"/>
      <c r="C56" s="494" t="s">
        <v>651</v>
      </c>
      <c r="D56" s="478">
        <v>1472</v>
      </c>
      <c r="E56" s="478">
        <v>2565</v>
      </c>
      <c r="F56" s="478">
        <v>2449</v>
      </c>
      <c r="G56" s="478">
        <v>1981</v>
      </c>
      <c r="H56" s="478">
        <v>58691</v>
      </c>
      <c r="I56" s="478">
        <v>2217</v>
      </c>
      <c r="J56" s="478">
        <v>3375</v>
      </c>
      <c r="K56" s="478">
        <v>2664</v>
      </c>
      <c r="L56" s="478">
        <v>1984</v>
      </c>
      <c r="M56" s="478">
        <v>62799</v>
      </c>
      <c r="N56" s="479">
        <v>0.20899999999999999</v>
      </c>
      <c r="O56" s="480">
        <v>7.0000000000000007E-2</v>
      </c>
      <c r="P56" s="481"/>
      <c r="Q56" s="482"/>
    </row>
    <row r="57" spans="2:17" x14ac:dyDescent="0.25">
      <c r="B57" s="489"/>
      <c r="C57" s="490" t="s">
        <v>602</v>
      </c>
      <c r="D57" s="491">
        <v>81295</v>
      </c>
      <c r="E57" s="491">
        <v>198491</v>
      </c>
      <c r="F57" s="491">
        <v>5266</v>
      </c>
      <c r="G57" s="491">
        <v>5124</v>
      </c>
      <c r="H57" s="491">
        <v>984373</v>
      </c>
      <c r="I57" s="491">
        <v>55394</v>
      </c>
      <c r="J57" s="491">
        <v>227318</v>
      </c>
      <c r="K57" s="491">
        <v>5053</v>
      </c>
      <c r="L57" s="491">
        <v>5101</v>
      </c>
      <c r="M57" s="491">
        <v>1009442</v>
      </c>
      <c r="N57" s="492">
        <v>8.9999999999999993E-3</v>
      </c>
      <c r="O57" s="493">
        <v>2.5000000000000001E-2</v>
      </c>
      <c r="P57" s="481"/>
      <c r="Q57" s="482"/>
    </row>
    <row r="58" spans="2:17" ht="15.75" thickBot="1" x14ac:dyDescent="0.3">
      <c r="B58" s="1007" t="s">
        <v>484</v>
      </c>
      <c r="C58" s="1008"/>
      <c r="D58" s="496">
        <v>491902</v>
      </c>
      <c r="E58" s="496">
        <v>675631</v>
      </c>
      <c r="F58" s="496">
        <v>100061</v>
      </c>
      <c r="G58" s="496">
        <v>151170</v>
      </c>
      <c r="H58" s="496">
        <v>6926211</v>
      </c>
      <c r="I58" s="496">
        <v>478528</v>
      </c>
      <c r="J58" s="496">
        <v>924550</v>
      </c>
      <c r="K58" s="496">
        <v>103102</v>
      </c>
      <c r="L58" s="496">
        <v>163315</v>
      </c>
      <c r="M58" s="496">
        <v>7921914</v>
      </c>
      <c r="N58" s="497">
        <v>0.17672495214144143</v>
      </c>
      <c r="O58" s="498">
        <v>0.14375868710901241</v>
      </c>
      <c r="P58" s="481"/>
      <c r="Q58" s="482"/>
    </row>
    <row r="59" spans="2:17" x14ac:dyDescent="0.25">
      <c r="B59" s="1009" t="s">
        <v>652</v>
      </c>
      <c r="C59" s="1009"/>
      <c r="D59" s="1009"/>
      <c r="E59" s="1009"/>
      <c r="F59" s="1009"/>
      <c r="G59" s="1009"/>
      <c r="H59" s="1009"/>
      <c r="I59" s="1009"/>
      <c r="J59" s="1009"/>
      <c r="K59" s="1009"/>
      <c r="L59" s="1009"/>
      <c r="M59" s="1009"/>
      <c r="N59" s="1009"/>
      <c r="O59" s="1009"/>
      <c r="P59" s="481"/>
      <c r="Q59" s="482"/>
    </row>
    <row r="60" spans="2:17" x14ac:dyDescent="0.25">
      <c r="B60" s="1010" t="s">
        <v>653</v>
      </c>
      <c r="C60" s="1010"/>
      <c r="D60" s="1010"/>
      <c r="E60" s="1010"/>
      <c r="F60" s="1010"/>
      <c r="G60" s="1010"/>
      <c r="H60" s="1010"/>
      <c r="I60" s="1010"/>
      <c r="J60" s="1010"/>
      <c r="K60" s="1010"/>
      <c r="L60" s="1010"/>
      <c r="M60" s="1010"/>
      <c r="N60" s="1010"/>
      <c r="O60" s="1010"/>
      <c r="P60" s="481"/>
      <c r="Q60" s="482"/>
    </row>
    <row r="61" spans="2:17" x14ac:dyDescent="0.25">
      <c r="B61" s="1010" t="s">
        <v>654</v>
      </c>
      <c r="C61" s="1010"/>
      <c r="D61" s="1010"/>
      <c r="E61" s="1010"/>
      <c r="F61" s="1010"/>
      <c r="G61" s="1010"/>
      <c r="H61" s="1010"/>
      <c r="I61" s="1010"/>
      <c r="J61" s="1010"/>
      <c r="K61" s="1010"/>
      <c r="L61" s="1010"/>
      <c r="M61" s="1010"/>
      <c r="N61" s="1010"/>
      <c r="O61" s="1010"/>
      <c r="P61" s="481"/>
      <c r="Q61" s="482"/>
    </row>
    <row r="62" spans="2:17" x14ac:dyDescent="0.25">
      <c r="B62" s="1010" t="s">
        <v>655</v>
      </c>
      <c r="C62" s="1010"/>
      <c r="D62" s="1010"/>
      <c r="E62" s="1010"/>
      <c r="F62" s="1010"/>
      <c r="G62" s="1010"/>
      <c r="H62" s="1010"/>
      <c r="I62" s="1010"/>
      <c r="J62" s="1010"/>
      <c r="K62" s="1010"/>
      <c r="L62" s="1010"/>
      <c r="M62" s="1010"/>
      <c r="N62" s="1010"/>
      <c r="O62" s="1010"/>
      <c r="P62" s="481"/>
      <c r="Q62" s="482"/>
    </row>
    <row r="63" spans="2:17" x14ac:dyDescent="0.25"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500"/>
      <c r="N63" s="499"/>
      <c r="O63" s="499"/>
    </row>
    <row r="64" spans="2:17" x14ac:dyDescent="0.25">
      <c r="B64" s="501"/>
      <c r="C64" s="501"/>
      <c r="G64" s="501"/>
      <c r="H64" s="501"/>
      <c r="I64" s="501"/>
      <c r="J64" s="501"/>
      <c r="K64" s="501"/>
      <c r="L64" s="501"/>
      <c r="M64" s="501"/>
      <c r="N64" s="501"/>
      <c r="O64" s="501"/>
    </row>
    <row r="65" spans="2:17" x14ac:dyDescent="0.25">
      <c r="B65" s="501"/>
      <c r="C65" s="501"/>
      <c r="E65" s="502"/>
      <c r="F65" s="502"/>
      <c r="G65" s="502"/>
      <c r="H65" s="502"/>
      <c r="I65" s="502"/>
      <c r="J65" s="502"/>
      <c r="K65" s="502"/>
      <c r="M65" s="502"/>
      <c r="N65" s="502"/>
      <c r="O65" s="501"/>
      <c r="P65" s="501"/>
    </row>
    <row r="66" spans="2:17" x14ac:dyDescent="0.25">
      <c r="C66" s="501"/>
      <c r="D66" s="501"/>
      <c r="E66" s="502"/>
      <c r="F66" s="502"/>
      <c r="G66" s="502"/>
      <c r="H66" s="502"/>
      <c r="I66" s="502"/>
      <c r="J66" s="501"/>
      <c r="K66" s="501"/>
      <c r="L66" s="503"/>
      <c r="M66" s="504"/>
      <c r="N66" s="504"/>
      <c r="O66" s="504"/>
      <c r="P66" s="505"/>
      <c r="Q66" s="505"/>
    </row>
    <row r="67" spans="2:17" x14ac:dyDescent="0.25">
      <c r="C67" s="501"/>
      <c r="D67" s="501"/>
      <c r="E67" s="502"/>
      <c r="F67" s="502"/>
      <c r="G67" s="502"/>
      <c r="H67" s="502"/>
      <c r="I67" s="502"/>
      <c r="J67" s="501"/>
      <c r="K67" s="501"/>
      <c r="L67" s="503"/>
      <c r="M67" s="504"/>
      <c r="N67" s="504"/>
      <c r="O67" s="504"/>
      <c r="P67" s="505"/>
      <c r="Q67" s="505"/>
    </row>
    <row r="68" spans="2:17" x14ac:dyDescent="0.25">
      <c r="C68" s="501"/>
      <c r="D68" s="502"/>
      <c r="E68" s="502"/>
      <c r="F68" s="502"/>
      <c r="G68" s="502"/>
      <c r="H68" s="502"/>
      <c r="I68" s="502"/>
      <c r="J68" s="501"/>
      <c r="K68" s="501"/>
      <c r="L68" s="503"/>
      <c r="M68" s="503"/>
      <c r="N68" s="503"/>
      <c r="O68" s="503"/>
      <c r="P68" s="506"/>
      <c r="Q68" s="506"/>
    </row>
    <row r="69" spans="2:17" x14ac:dyDescent="0.25">
      <c r="C69" s="501"/>
      <c r="D69" s="502"/>
      <c r="E69" s="502"/>
      <c r="F69" s="502"/>
      <c r="G69" s="502"/>
      <c r="H69" s="502"/>
      <c r="I69" s="502"/>
      <c r="J69" s="501"/>
      <c r="K69" s="501"/>
      <c r="L69" s="503"/>
      <c r="M69" s="504"/>
      <c r="N69" s="504"/>
      <c r="O69" s="503"/>
      <c r="P69" s="503"/>
      <c r="Q69" s="506"/>
    </row>
    <row r="70" spans="2:17" x14ac:dyDescent="0.25">
      <c r="C70" s="501"/>
      <c r="D70" s="501"/>
      <c r="E70" s="502"/>
      <c r="F70" s="502"/>
      <c r="G70" s="502"/>
      <c r="H70" s="502"/>
      <c r="I70" s="502"/>
      <c r="J70" s="501"/>
      <c r="K70" s="501"/>
      <c r="L70" s="503"/>
      <c r="M70" s="504"/>
      <c r="N70" s="504"/>
      <c r="O70" s="504"/>
      <c r="P70" s="505"/>
      <c r="Q70" s="505"/>
    </row>
    <row r="71" spans="2:17" x14ac:dyDescent="0.25">
      <c r="C71" s="501"/>
      <c r="D71" s="501"/>
      <c r="E71" s="502"/>
      <c r="F71" s="502"/>
      <c r="G71" s="502"/>
      <c r="H71" s="502"/>
      <c r="I71" s="502"/>
      <c r="J71" s="501"/>
      <c r="K71" s="501"/>
      <c r="L71" s="503"/>
      <c r="M71" s="504"/>
      <c r="N71" s="504"/>
      <c r="O71" s="504"/>
      <c r="P71" s="505"/>
      <c r="Q71" s="505"/>
    </row>
    <row r="72" spans="2:17" x14ac:dyDescent="0.25">
      <c r="C72" s="507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7"/>
      <c r="O72" s="507"/>
    </row>
    <row r="73" spans="2:17" x14ac:dyDescent="0.25">
      <c r="C73" s="507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7"/>
      <c r="O73" s="507"/>
    </row>
    <row r="74" spans="2:17" x14ac:dyDescent="0.25">
      <c r="C74" s="507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7"/>
      <c r="O74" s="507"/>
    </row>
    <row r="75" spans="2:17" x14ac:dyDescent="0.25">
      <c r="C75" s="507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7"/>
      <c r="O75" s="507"/>
    </row>
    <row r="76" spans="2:17" x14ac:dyDescent="0.25">
      <c r="E76" s="473"/>
      <c r="F76" s="473"/>
    </row>
    <row r="77" spans="2:17" x14ac:dyDescent="0.25">
      <c r="E77" s="473"/>
      <c r="F77" s="473"/>
    </row>
    <row r="79" spans="2:17" x14ac:dyDescent="0.25">
      <c r="E79" s="473"/>
      <c r="F79" s="473"/>
    </row>
    <row r="81" spans="3:6" x14ac:dyDescent="0.25">
      <c r="E81" s="473"/>
      <c r="F81" s="473"/>
    </row>
    <row r="83" spans="3:6" x14ac:dyDescent="0.25">
      <c r="E83" s="473"/>
      <c r="F83" s="473"/>
    </row>
    <row r="85" spans="3:6" x14ac:dyDescent="0.25">
      <c r="E85" s="473"/>
      <c r="F85" s="473"/>
    </row>
    <row r="87" spans="3:6" x14ac:dyDescent="0.25">
      <c r="C87" s="509"/>
    </row>
    <row r="88" spans="3:6" x14ac:dyDescent="0.25">
      <c r="C88" s="509"/>
    </row>
    <row r="89" spans="3:6" x14ac:dyDescent="0.25">
      <c r="C89" s="509"/>
    </row>
    <row r="90" spans="3:6" x14ac:dyDescent="0.25">
      <c r="C90" s="509"/>
    </row>
    <row r="91" spans="3:6" x14ac:dyDescent="0.25">
      <c r="C91" s="509"/>
    </row>
    <row r="92" spans="3:6" x14ac:dyDescent="0.25">
      <c r="C92" s="509"/>
    </row>
    <row r="93" spans="3:6" x14ac:dyDescent="0.25">
      <c r="C93" s="509"/>
    </row>
    <row r="94" spans="3:6" x14ac:dyDescent="0.25">
      <c r="C94" s="509"/>
    </row>
    <row r="95" spans="3:6" x14ac:dyDescent="0.25">
      <c r="C95" s="509"/>
    </row>
    <row r="96" spans="3:6" x14ac:dyDescent="0.25">
      <c r="C96" s="509"/>
    </row>
    <row r="97" spans="3:3" x14ac:dyDescent="0.25">
      <c r="C97" s="509"/>
    </row>
    <row r="98" spans="3:3" x14ac:dyDescent="0.25">
      <c r="C98" s="509"/>
    </row>
    <row r="99" spans="3:3" x14ac:dyDescent="0.25">
      <c r="C99" s="509"/>
    </row>
    <row r="100" spans="3:3" x14ac:dyDescent="0.25">
      <c r="C100" s="509"/>
    </row>
    <row r="101" spans="3:3" x14ac:dyDescent="0.25">
      <c r="C101" s="509"/>
    </row>
    <row r="102" spans="3:3" x14ac:dyDescent="0.25">
      <c r="C102" s="509"/>
    </row>
    <row r="103" spans="3:3" x14ac:dyDescent="0.25">
      <c r="C103" s="509"/>
    </row>
    <row r="104" spans="3:3" x14ac:dyDescent="0.25">
      <c r="C104" s="509"/>
    </row>
    <row r="105" spans="3:3" x14ac:dyDescent="0.25">
      <c r="C105" s="509"/>
    </row>
    <row r="106" spans="3:3" x14ac:dyDescent="0.25">
      <c r="C106" s="509"/>
    </row>
    <row r="107" spans="3:3" x14ac:dyDescent="0.25">
      <c r="C107" s="509"/>
    </row>
    <row r="108" spans="3:3" x14ac:dyDescent="0.25">
      <c r="C108" s="509"/>
    </row>
    <row r="109" spans="3:3" x14ac:dyDescent="0.25">
      <c r="C109" s="509"/>
    </row>
    <row r="110" spans="3:3" x14ac:dyDescent="0.25">
      <c r="C110" s="509"/>
    </row>
    <row r="111" spans="3:3" x14ac:dyDescent="0.25">
      <c r="C111" s="509"/>
    </row>
    <row r="112" spans="3:3" x14ac:dyDescent="0.25">
      <c r="C112" s="509"/>
    </row>
    <row r="113" spans="3:3" x14ac:dyDescent="0.25">
      <c r="C113" s="509"/>
    </row>
    <row r="114" spans="3:3" x14ac:dyDescent="0.25">
      <c r="C114" s="509"/>
    </row>
    <row r="115" spans="3:3" x14ac:dyDescent="0.25">
      <c r="C115" s="509"/>
    </row>
    <row r="116" spans="3:3" x14ac:dyDescent="0.25">
      <c r="C116" s="509"/>
    </row>
    <row r="117" spans="3:3" x14ac:dyDescent="0.25">
      <c r="C117" s="509"/>
    </row>
    <row r="118" spans="3:3" x14ac:dyDescent="0.25">
      <c r="C118" s="509"/>
    </row>
    <row r="119" spans="3:3" x14ac:dyDescent="0.25">
      <c r="C119" s="509"/>
    </row>
    <row r="120" spans="3:3" x14ac:dyDescent="0.25">
      <c r="C120" s="509"/>
    </row>
    <row r="121" spans="3:3" x14ac:dyDescent="0.25">
      <c r="C121" s="509"/>
    </row>
    <row r="122" spans="3:3" x14ac:dyDescent="0.25">
      <c r="C122" s="509"/>
    </row>
    <row r="123" spans="3:3" x14ac:dyDescent="0.25">
      <c r="C123" s="509"/>
    </row>
    <row r="124" spans="3:3" x14ac:dyDescent="0.25">
      <c r="C124" s="509"/>
    </row>
    <row r="125" spans="3:3" x14ac:dyDescent="0.25">
      <c r="C125" s="509"/>
    </row>
  </sheetData>
  <mergeCells count="28">
    <mergeCell ref="N3:N6"/>
    <mergeCell ref="O3:O6"/>
    <mergeCell ref="D4:G4"/>
    <mergeCell ref="H4:H6"/>
    <mergeCell ref="I4:L4"/>
    <mergeCell ref="M4:M6"/>
    <mergeCell ref="B13:B16"/>
    <mergeCell ref="B3:B6"/>
    <mergeCell ref="C3:C6"/>
    <mergeCell ref="D3:H3"/>
    <mergeCell ref="I3:M3"/>
    <mergeCell ref="D5:E5"/>
    <mergeCell ref="F5:G5"/>
    <mergeCell ref="I5:J5"/>
    <mergeCell ref="K5:L5"/>
    <mergeCell ref="B7:B9"/>
    <mergeCell ref="B62:O62"/>
    <mergeCell ref="B18:B19"/>
    <mergeCell ref="B22:C22"/>
    <mergeCell ref="B25:B30"/>
    <mergeCell ref="B32:B34"/>
    <mergeCell ref="B36:B39"/>
    <mergeCell ref="B41:B49"/>
    <mergeCell ref="B51:B56"/>
    <mergeCell ref="B58:C58"/>
    <mergeCell ref="B59:O59"/>
    <mergeCell ref="B60:O60"/>
    <mergeCell ref="B61:O61"/>
  </mergeCells>
  <pageMargins left="0.7" right="0.7" top="0.75" bottom="0.75" header="0.3" footer="0.3"/>
  <pageSetup paperSize="175" scale="4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3"/>
  <sheetViews>
    <sheetView zoomScaleNormal="100" workbookViewId="0">
      <selection activeCell="K30" sqref="K30"/>
    </sheetView>
  </sheetViews>
  <sheetFormatPr baseColWidth="10" defaultColWidth="11.42578125" defaultRowHeight="15" x14ac:dyDescent="0.25"/>
  <cols>
    <col min="1" max="2" width="11.42578125" style="122"/>
    <col min="3" max="3" width="30.85546875" style="122" customWidth="1"/>
    <col min="4" max="15" width="11.42578125" style="122"/>
    <col min="16" max="16" width="13" style="122" bestFit="1" customWidth="1"/>
    <col min="17" max="16384" width="11.42578125" style="122"/>
  </cols>
  <sheetData>
    <row r="1" spans="2:17" x14ac:dyDescent="0.25">
      <c r="M1" s="473"/>
    </row>
    <row r="2" spans="2:17" ht="15.75" thickBot="1" x14ac:dyDescent="0.3">
      <c r="B2" s="474" t="s">
        <v>656</v>
      </c>
    </row>
    <row r="3" spans="2:17" ht="15" customHeight="1" x14ac:dyDescent="0.25">
      <c r="B3" s="1014" t="s">
        <v>607</v>
      </c>
      <c r="C3" s="1024" t="s">
        <v>608</v>
      </c>
      <c r="D3" s="1018">
        <v>2015</v>
      </c>
      <c r="E3" s="1018"/>
      <c r="F3" s="1018"/>
      <c r="G3" s="1018"/>
      <c r="H3" s="1018"/>
      <c r="I3" s="1018">
        <v>2016</v>
      </c>
      <c r="J3" s="1018"/>
      <c r="K3" s="1018"/>
      <c r="L3" s="1018"/>
      <c r="M3" s="1018"/>
      <c r="N3" s="1019" t="s">
        <v>609</v>
      </c>
      <c r="O3" s="1021" t="s">
        <v>610</v>
      </c>
    </row>
    <row r="4" spans="2:17" x14ac:dyDescent="0.25">
      <c r="B4" s="1015"/>
      <c r="C4" s="1025"/>
      <c r="D4" s="1013" t="s">
        <v>611</v>
      </c>
      <c r="E4" s="1013"/>
      <c r="F4" s="1013"/>
      <c r="G4" s="1013"/>
      <c r="H4" s="1013" t="s">
        <v>612</v>
      </c>
      <c r="I4" s="1013" t="s">
        <v>611</v>
      </c>
      <c r="J4" s="1013"/>
      <c r="K4" s="1013"/>
      <c r="L4" s="1013"/>
      <c r="M4" s="1013" t="s">
        <v>612</v>
      </c>
      <c r="N4" s="1020"/>
      <c r="O4" s="1022"/>
    </row>
    <row r="5" spans="2:17" x14ac:dyDescent="0.25">
      <c r="B5" s="1015"/>
      <c r="C5" s="1025"/>
      <c r="D5" s="1013" t="s">
        <v>613</v>
      </c>
      <c r="E5" s="1013"/>
      <c r="F5" s="1013" t="s">
        <v>614</v>
      </c>
      <c r="G5" s="1013"/>
      <c r="H5" s="1013"/>
      <c r="I5" s="1013" t="s">
        <v>613</v>
      </c>
      <c r="J5" s="1013"/>
      <c r="K5" s="1013" t="s">
        <v>614</v>
      </c>
      <c r="L5" s="1013"/>
      <c r="M5" s="1013"/>
      <c r="N5" s="1020"/>
      <c r="O5" s="1022"/>
    </row>
    <row r="6" spans="2:17" x14ac:dyDescent="0.25">
      <c r="B6" s="1015"/>
      <c r="C6" s="1025"/>
      <c r="D6" s="476" t="s">
        <v>615</v>
      </c>
      <c r="E6" s="476" t="s">
        <v>616</v>
      </c>
      <c r="F6" s="476" t="s">
        <v>615</v>
      </c>
      <c r="G6" s="476" t="s">
        <v>616</v>
      </c>
      <c r="H6" s="1013"/>
      <c r="I6" s="476" t="s">
        <v>615</v>
      </c>
      <c r="J6" s="476" t="s">
        <v>616</v>
      </c>
      <c r="K6" s="476" t="s">
        <v>615</v>
      </c>
      <c r="L6" s="476" t="s">
        <v>616</v>
      </c>
      <c r="M6" s="1013"/>
      <c r="N6" s="1020"/>
      <c r="O6" s="1022"/>
    </row>
    <row r="7" spans="2:17" x14ac:dyDescent="0.25">
      <c r="B7" s="1023" t="s">
        <v>224</v>
      </c>
      <c r="C7" s="510" t="s">
        <v>617</v>
      </c>
      <c r="D7" s="478">
        <v>254</v>
      </c>
      <c r="E7" s="478">
        <v>49</v>
      </c>
      <c r="F7" s="478">
        <v>5</v>
      </c>
      <c r="G7" s="478">
        <v>0</v>
      </c>
      <c r="H7" s="478">
        <v>893</v>
      </c>
      <c r="I7" s="478">
        <v>244</v>
      </c>
      <c r="J7" s="478">
        <v>52</v>
      </c>
      <c r="K7" s="478">
        <v>4</v>
      </c>
      <c r="L7" s="478">
        <v>1</v>
      </c>
      <c r="M7" s="478">
        <v>954</v>
      </c>
      <c r="N7" s="479">
        <v>-2.2727272727272707E-2</v>
      </c>
      <c r="O7" s="480">
        <v>6.8309070548712159E-2</v>
      </c>
      <c r="P7" s="482"/>
      <c r="Q7" s="482"/>
    </row>
    <row r="8" spans="2:17" ht="16.5" customHeight="1" x14ac:dyDescent="0.25">
      <c r="B8" s="1023"/>
      <c r="C8" s="510" t="s">
        <v>226</v>
      </c>
      <c r="D8" s="478">
        <v>232331</v>
      </c>
      <c r="E8" s="478">
        <v>66752</v>
      </c>
      <c r="F8" s="478">
        <v>76047</v>
      </c>
      <c r="G8" s="478">
        <v>126649</v>
      </c>
      <c r="H8" s="478">
        <v>2940961</v>
      </c>
      <c r="I8" s="478">
        <v>256381</v>
      </c>
      <c r="J8" s="478">
        <v>75311</v>
      </c>
      <c r="K8" s="478">
        <v>78074</v>
      </c>
      <c r="L8" s="478">
        <v>137057</v>
      </c>
      <c r="M8" s="478">
        <v>3120686</v>
      </c>
      <c r="N8" s="479">
        <v>8.9768603309425155E-2</v>
      </c>
      <c r="O8" s="480">
        <v>6.1110976990174315E-2</v>
      </c>
      <c r="P8" s="482"/>
      <c r="Q8" s="482"/>
    </row>
    <row r="9" spans="2:17" x14ac:dyDescent="0.25">
      <c r="B9" s="1023"/>
      <c r="C9" s="511" t="s">
        <v>225</v>
      </c>
      <c r="D9" s="512">
        <v>3734</v>
      </c>
      <c r="E9" s="512">
        <v>3207</v>
      </c>
      <c r="F9" s="512">
        <v>958</v>
      </c>
      <c r="G9" s="512">
        <v>3033</v>
      </c>
      <c r="H9" s="512">
        <v>158496</v>
      </c>
      <c r="I9" s="512">
        <v>3925</v>
      </c>
      <c r="J9" s="512">
        <v>3208</v>
      </c>
      <c r="K9" s="512">
        <v>1007</v>
      </c>
      <c r="L9" s="512">
        <v>2691</v>
      </c>
      <c r="M9" s="512">
        <v>147789</v>
      </c>
      <c r="N9" s="513">
        <v>-9.2389315770216029E-3</v>
      </c>
      <c r="O9" s="514">
        <v>-6.755375529981833E-2</v>
      </c>
      <c r="P9" s="482"/>
      <c r="Q9" s="482"/>
    </row>
    <row r="10" spans="2:17" x14ac:dyDescent="0.25">
      <c r="B10" s="515"/>
      <c r="C10" s="516" t="s">
        <v>600</v>
      </c>
      <c r="D10" s="485">
        <v>236319</v>
      </c>
      <c r="E10" s="485">
        <v>70008</v>
      </c>
      <c r="F10" s="485">
        <v>77010</v>
      </c>
      <c r="G10" s="485">
        <v>129682</v>
      </c>
      <c r="H10" s="485">
        <v>3100350</v>
      </c>
      <c r="I10" s="485">
        <v>260550</v>
      </c>
      <c r="J10" s="485">
        <v>78571</v>
      </c>
      <c r="K10" s="485">
        <v>79085</v>
      </c>
      <c r="L10" s="485">
        <v>139749</v>
      </c>
      <c r="M10" s="485">
        <v>3269429</v>
      </c>
      <c r="N10" s="486">
        <v>8.7591297788191191E-2</v>
      </c>
      <c r="O10" s="487">
        <v>5.4535455674359357E-2</v>
      </c>
      <c r="P10" s="482"/>
      <c r="Q10" s="482"/>
    </row>
    <row r="11" spans="2:17" x14ac:dyDescent="0.25">
      <c r="B11" s="517" t="s">
        <v>232</v>
      </c>
      <c r="C11" s="510" t="s">
        <v>233</v>
      </c>
      <c r="D11" s="478">
        <v>3693</v>
      </c>
      <c r="E11" s="478">
        <v>2035</v>
      </c>
      <c r="F11" s="478">
        <v>4980</v>
      </c>
      <c r="G11" s="478">
        <v>4479</v>
      </c>
      <c r="H11" s="478">
        <v>281444</v>
      </c>
      <c r="I11" s="478">
        <v>4667</v>
      </c>
      <c r="J11" s="478">
        <v>2390</v>
      </c>
      <c r="K11" s="478">
        <v>5693</v>
      </c>
      <c r="L11" s="478">
        <v>5568</v>
      </c>
      <c r="M11" s="478">
        <v>303991</v>
      </c>
      <c r="N11" s="479">
        <v>0.20616316586554295</v>
      </c>
      <c r="O11" s="480">
        <v>8.0111851736047068E-2</v>
      </c>
      <c r="P11" s="482"/>
      <c r="Q11" s="482"/>
    </row>
    <row r="12" spans="2:17" x14ac:dyDescent="0.25">
      <c r="B12" s="518"/>
      <c r="C12" s="519" t="s">
        <v>601</v>
      </c>
      <c r="D12" s="491">
        <v>3693</v>
      </c>
      <c r="E12" s="491">
        <v>2035</v>
      </c>
      <c r="F12" s="491">
        <v>4980</v>
      </c>
      <c r="G12" s="491">
        <v>4479</v>
      </c>
      <c r="H12" s="491">
        <v>281444</v>
      </c>
      <c r="I12" s="491">
        <v>4667</v>
      </c>
      <c r="J12" s="491">
        <v>2390</v>
      </c>
      <c r="K12" s="491">
        <v>5693</v>
      </c>
      <c r="L12" s="491">
        <v>5568</v>
      </c>
      <c r="M12" s="491">
        <v>303991</v>
      </c>
      <c r="N12" s="492">
        <v>0.20616316586554295</v>
      </c>
      <c r="O12" s="493">
        <v>8.0111851736047068E-2</v>
      </c>
      <c r="P12" s="482"/>
      <c r="Q12" s="482"/>
    </row>
    <row r="13" spans="2:17" x14ac:dyDescent="0.25">
      <c r="B13" s="1023" t="s">
        <v>205</v>
      </c>
      <c r="C13" s="520" t="s">
        <v>241</v>
      </c>
      <c r="D13" s="478">
        <v>3322</v>
      </c>
      <c r="E13" s="478">
        <v>525</v>
      </c>
      <c r="F13" s="478">
        <v>2</v>
      </c>
      <c r="G13" s="478">
        <v>299</v>
      </c>
      <c r="H13" s="478">
        <v>20300</v>
      </c>
      <c r="I13" s="478">
        <v>3527</v>
      </c>
      <c r="J13" s="478">
        <v>505</v>
      </c>
      <c r="K13" s="478">
        <v>6</v>
      </c>
      <c r="L13" s="478">
        <v>358</v>
      </c>
      <c r="M13" s="478">
        <v>24365</v>
      </c>
      <c r="N13" s="479">
        <v>5.9787849566055984E-2</v>
      </c>
      <c r="O13" s="480">
        <v>0.20024630541871913</v>
      </c>
      <c r="P13" s="482"/>
      <c r="Q13" s="482"/>
    </row>
    <row r="14" spans="2:17" x14ac:dyDescent="0.25">
      <c r="B14" s="1023"/>
      <c r="C14" s="520" t="s">
        <v>244</v>
      </c>
      <c r="D14" s="478">
        <v>361</v>
      </c>
      <c r="E14" s="478">
        <v>528</v>
      </c>
      <c r="F14" s="478">
        <v>3</v>
      </c>
      <c r="G14" s="478">
        <v>15</v>
      </c>
      <c r="H14" s="478">
        <v>2324</v>
      </c>
      <c r="I14" s="478">
        <v>295</v>
      </c>
      <c r="J14" s="478">
        <v>338</v>
      </c>
      <c r="K14" s="478">
        <v>1</v>
      </c>
      <c r="L14" s="478">
        <v>5</v>
      </c>
      <c r="M14" s="478">
        <v>1535</v>
      </c>
      <c r="N14" s="479">
        <v>-0.29547960308710031</v>
      </c>
      <c r="O14" s="480">
        <v>-0.33950086058519791</v>
      </c>
      <c r="P14" s="482"/>
      <c r="Q14" s="482"/>
    </row>
    <row r="15" spans="2:17" ht="15.75" customHeight="1" x14ac:dyDescent="0.25">
      <c r="B15" s="1023"/>
      <c r="C15" s="520" t="s">
        <v>618</v>
      </c>
      <c r="D15" s="478">
        <v>12</v>
      </c>
      <c r="E15" s="478">
        <v>56</v>
      </c>
      <c r="F15" s="478">
        <v>0</v>
      </c>
      <c r="G15" s="478">
        <v>2</v>
      </c>
      <c r="H15" s="478">
        <v>154</v>
      </c>
      <c r="I15" s="478">
        <v>182</v>
      </c>
      <c r="J15" s="478">
        <v>855</v>
      </c>
      <c r="K15" s="478">
        <v>2</v>
      </c>
      <c r="L15" s="478">
        <v>12</v>
      </c>
      <c r="M15" s="478">
        <v>3138</v>
      </c>
      <c r="N15" s="479">
        <v>14.014285714285714</v>
      </c>
      <c r="O15" s="480">
        <v>19.376623376623378</v>
      </c>
      <c r="P15" s="482"/>
      <c r="Q15" s="482"/>
    </row>
    <row r="16" spans="2:17" ht="15.75" customHeight="1" x14ac:dyDescent="0.25">
      <c r="B16" s="1023"/>
      <c r="C16" s="520" t="s">
        <v>242</v>
      </c>
      <c r="D16" s="478">
        <v>3429</v>
      </c>
      <c r="E16" s="478">
        <v>12178</v>
      </c>
      <c r="F16" s="478">
        <v>573</v>
      </c>
      <c r="G16" s="478">
        <v>734</v>
      </c>
      <c r="H16" s="478">
        <v>92726</v>
      </c>
      <c r="I16" s="478">
        <v>3112</v>
      </c>
      <c r="J16" s="478">
        <v>20651</v>
      </c>
      <c r="K16" s="478">
        <v>496</v>
      </c>
      <c r="L16" s="478">
        <v>790</v>
      </c>
      <c r="M16" s="478">
        <v>123776</v>
      </c>
      <c r="N16" s="479">
        <v>0.48096251625872055</v>
      </c>
      <c r="O16" s="480">
        <v>0.33485753726031531</v>
      </c>
      <c r="P16" s="482"/>
      <c r="Q16" s="482"/>
    </row>
    <row r="17" spans="2:17" x14ac:dyDescent="0.25">
      <c r="B17" s="518"/>
      <c r="C17" s="519" t="s">
        <v>523</v>
      </c>
      <c r="D17" s="491">
        <v>7124</v>
      </c>
      <c r="E17" s="491">
        <v>13287</v>
      </c>
      <c r="F17" s="491">
        <v>578</v>
      </c>
      <c r="G17" s="491">
        <v>1050</v>
      </c>
      <c r="H17" s="491">
        <v>115504</v>
      </c>
      <c r="I17" s="491">
        <v>7116</v>
      </c>
      <c r="J17" s="491">
        <v>22349</v>
      </c>
      <c r="K17" s="491">
        <v>505</v>
      </c>
      <c r="L17" s="491">
        <v>1165</v>
      </c>
      <c r="M17" s="491">
        <v>152814</v>
      </c>
      <c r="N17" s="492">
        <v>0.41272290031308145</v>
      </c>
      <c r="O17" s="493">
        <v>0.32301911622108315</v>
      </c>
      <c r="P17" s="482"/>
      <c r="Q17" s="482"/>
    </row>
    <row r="18" spans="2:17" x14ac:dyDescent="0.25">
      <c r="B18" s="1023" t="s">
        <v>619</v>
      </c>
      <c r="C18" s="520" t="s">
        <v>251</v>
      </c>
      <c r="D18" s="478">
        <v>311</v>
      </c>
      <c r="E18" s="478">
        <v>972</v>
      </c>
      <c r="F18" s="478">
        <v>11</v>
      </c>
      <c r="G18" s="478">
        <v>5</v>
      </c>
      <c r="H18" s="478">
        <v>4070</v>
      </c>
      <c r="I18" s="478">
        <v>304</v>
      </c>
      <c r="J18" s="478">
        <v>1680</v>
      </c>
      <c r="K18" s="478">
        <v>5</v>
      </c>
      <c r="L18" s="478">
        <v>6</v>
      </c>
      <c r="M18" s="478">
        <v>6036</v>
      </c>
      <c r="N18" s="479">
        <v>0.53579676674364896</v>
      </c>
      <c r="O18" s="480">
        <v>0.48304668304668308</v>
      </c>
      <c r="P18" s="482"/>
      <c r="Q18" s="482"/>
    </row>
    <row r="19" spans="2:17" x14ac:dyDescent="0.25">
      <c r="B19" s="1023"/>
      <c r="C19" s="520" t="s">
        <v>620</v>
      </c>
      <c r="D19" s="478">
        <v>20</v>
      </c>
      <c r="E19" s="478">
        <v>181</v>
      </c>
      <c r="F19" s="478">
        <v>2</v>
      </c>
      <c r="G19" s="478">
        <v>2</v>
      </c>
      <c r="H19" s="478">
        <v>652</v>
      </c>
      <c r="I19" s="478">
        <v>32</v>
      </c>
      <c r="J19" s="478">
        <v>317</v>
      </c>
      <c r="K19" s="478">
        <v>1</v>
      </c>
      <c r="L19" s="478">
        <v>0</v>
      </c>
      <c r="M19" s="478">
        <v>1095</v>
      </c>
      <c r="N19" s="479">
        <v>0.70731707317073167</v>
      </c>
      <c r="O19" s="480">
        <v>0.67944785276073616</v>
      </c>
      <c r="P19" s="482"/>
      <c r="Q19" s="482"/>
    </row>
    <row r="20" spans="2:17" x14ac:dyDescent="0.25">
      <c r="B20" s="518"/>
      <c r="C20" s="519" t="s">
        <v>621</v>
      </c>
      <c r="D20" s="491">
        <v>331</v>
      </c>
      <c r="E20" s="491">
        <v>1153</v>
      </c>
      <c r="F20" s="491">
        <v>13</v>
      </c>
      <c r="G20" s="491">
        <v>7</v>
      </c>
      <c r="H20" s="491">
        <v>4722</v>
      </c>
      <c r="I20" s="491">
        <v>336</v>
      </c>
      <c r="J20" s="491">
        <v>1997</v>
      </c>
      <c r="K20" s="491">
        <v>6</v>
      </c>
      <c r="L20" s="491">
        <v>6</v>
      </c>
      <c r="M20" s="491">
        <v>7131</v>
      </c>
      <c r="N20" s="492">
        <v>0.55917553191489366</v>
      </c>
      <c r="O20" s="493">
        <v>0.51016518424396451</v>
      </c>
      <c r="P20" s="482"/>
      <c r="Q20" s="482"/>
    </row>
    <row r="21" spans="2:17" x14ac:dyDescent="0.25">
      <c r="B21" s="517" t="s">
        <v>207</v>
      </c>
      <c r="C21" s="520" t="s">
        <v>622</v>
      </c>
      <c r="D21" s="478">
        <v>951</v>
      </c>
      <c r="E21" s="478">
        <v>4950</v>
      </c>
      <c r="F21" s="478">
        <v>15</v>
      </c>
      <c r="G21" s="478">
        <v>25</v>
      </c>
      <c r="H21" s="478">
        <v>20904</v>
      </c>
      <c r="I21" s="478">
        <v>956</v>
      </c>
      <c r="J21" s="478">
        <v>9190</v>
      </c>
      <c r="K21" s="478">
        <v>24</v>
      </c>
      <c r="L21" s="478">
        <v>32</v>
      </c>
      <c r="M21" s="478">
        <v>36281</v>
      </c>
      <c r="N21" s="479">
        <v>0.71721932334623806</v>
      </c>
      <c r="O21" s="480">
        <v>0.73560084194412556</v>
      </c>
      <c r="P21" s="482"/>
      <c r="Q21" s="482"/>
    </row>
    <row r="22" spans="2:17" x14ac:dyDescent="0.25">
      <c r="B22" s="518"/>
      <c r="C22" s="519" t="s">
        <v>525</v>
      </c>
      <c r="D22" s="491">
        <v>951</v>
      </c>
      <c r="E22" s="491">
        <v>4950</v>
      </c>
      <c r="F22" s="491">
        <v>15</v>
      </c>
      <c r="G22" s="491">
        <v>25</v>
      </c>
      <c r="H22" s="491">
        <v>20904</v>
      </c>
      <c r="I22" s="491">
        <v>956</v>
      </c>
      <c r="J22" s="491">
        <v>9190</v>
      </c>
      <c r="K22" s="491">
        <v>24</v>
      </c>
      <c r="L22" s="491">
        <v>32</v>
      </c>
      <c r="M22" s="491">
        <v>36281</v>
      </c>
      <c r="N22" s="492">
        <v>0.71721932334623806</v>
      </c>
      <c r="O22" s="493">
        <v>0.73560084194412556</v>
      </c>
      <c r="P22" s="482"/>
      <c r="Q22" s="482"/>
    </row>
    <row r="23" spans="2:17" x14ac:dyDescent="0.25">
      <c r="B23" s="517" t="s">
        <v>623</v>
      </c>
      <c r="C23" s="520" t="s">
        <v>263</v>
      </c>
      <c r="D23" s="478">
        <v>51916</v>
      </c>
      <c r="E23" s="478">
        <v>157685</v>
      </c>
      <c r="F23" s="478">
        <v>6337</v>
      </c>
      <c r="G23" s="478">
        <v>6149</v>
      </c>
      <c r="H23" s="478">
        <v>1025505</v>
      </c>
      <c r="I23" s="478">
        <v>44431</v>
      </c>
      <c r="J23" s="478">
        <v>233517</v>
      </c>
      <c r="K23" s="478">
        <v>6315</v>
      </c>
      <c r="L23" s="478">
        <v>6662</v>
      </c>
      <c r="M23" s="478">
        <v>1301691</v>
      </c>
      <c r="N23" s="479">
        <v>0.30995961042294229</v>
      </c>
      <c r="O23" s="480">
        <v>0.26931706817616696</v>
      </c>
      <c r="P23" s="482"/>
      <c r="Q23" s="482"/>
    </row>
    <row r="24" spans="2:17" x14ac:dyDescent="0.25">
      <c r="B24" s="518"/>
      <c r="C24" s="519" t="s">
        <v>624</v>
      </c>
      <c r="D24" s="491">
        <v>51916</v>
      </c>
      <c r="E24" s="491">
        <v>157685</v>
      </c>
      <c r="F24" s="491">
        <v>6337</v>
      </c>
      <c r="G24" s="491">
        <v>6149</v>
      </c>
      <c r="H24" s="491">
        <v>1025505</v>
      </c>
      <c r="I24" s="491">
        <v>44431</v>
      </c>
      <c r="J24" s="491">
        <v>233517</v>
      </c>
      <c r="K24" s="491">
        <v>6315</v>
      </c>
      <c r="L24" s="491">
        <v>6662</v>
      </c>
      <c r="M24" s="491">
        <v>1301691</v>
      </c>
      <c r="N24" s="492">
        <v>0.30995961042294229</v>
      </c>
      <c r="O24" s="493">
        <v>0.26931706817616696</v>
      </c>
      <c r="P24" s="482"/>
      <c r="Q24" s="482"/>
    </row>
    <row r="25" spans="2:17" x14ac:dyDescent="0.25">
      <c r="B25" s="1023" t="s">
        <v>273</v>
      </c>
      <c r="C25" s="520" t="s">
        <v>625</v>
      </c>
      <c r="D25" s="478">
        <v>485</v>
      </c>
      <c r="E25" s="478">
        <v>92</v>
      </c>
      <c r="F25" s="478">
        <v>2</v>
      </c>
      <c r="G25" s="478">
        <v>0</v>
      </c>
      <c r="H25" s="478">
        <v>1550</v>
      </c>
      <c r="I25" s="478">
        <v>571</v>
      </c>
      <c r="J25" s="478">
        <v>264</v>
      </c>
      <c r="K25" s="478">
        <v>1</v>
      </c>
      <c r="L25" s="478">
        <v>0</v>
      </c>
      <c r="M25" s="478">
        <v>2369</v>
      </c>
      <c r="N25" s="479">
        <v>0.44386873920552677</v>
      </c>
      <c r="O25" s="480">
        <v>0.5283870967741936</v>
      </c>
      <c r="P25" s="482"/>
      <c r="Q25" s="482"/>
    </row>
    <row r="26" spans="2:17" x14ac:dyDescent="0.25">
      <c r="B26" s="1023"/>
      <c r="C26" s="520" t="s">
        <v>626</v>
      </c>
      <c r="D26" s="478">
        <v>3401</v>
      </c>
      <c r="E26" s="478">
        <v>5152</v>
      </c>
      <c r="F26" s="478">
        <v>36</v>
      </c>
      <c r="G26" s="478">
        <v>64</v>
      </c>
      <c r="H26" s="478">
        <v>29882</v>
      </c>
      <c r="I26" s="478">
        <v>4186</v>
      </c>
      <c r="J26" s="478">
        <v>17549</v>
      </c>
      <c r="K26" s="478">
        <v>101</v>
      </c>
      <c r="L26" s="478">
        <v>122</v>
      </c>
      <c r="M26" s="478">
        <v>77586</v>
      </c>
      <c r="N26" s="479">
        <v>1.5376170114411187</v>
      </c>
      <c r="O26" s="480">
        <v>1.5964125560538116</v>
      </c>
      <c r="P26" s="482"/>
      <c r="Q26" s="482"/>
    </row>
    <row r="27" spans="2:17" x14ac:dyDescent="0.25">
      <c r="B27" s="1023"/>
      <c r="C27" s="520" t="s">
        <v>627</v>
      </c>
      <c r="D27" s="478">
        <v>4981</v>
      </c>
      <c r="E27" s="478">
        <v>11178</v>
      </c>
      <c r="F27" s="478">
        <v>34</v>
      </c>
      <c r="G27" s="478">
        <v>6</v>
      </c>
      <c r="H27" s="478">
        <v>54396</v>
      </c>
      <c r="I27" s="478">
        <v>4579</v>
      </c>
      <c r="J27" s="478">
        <v>16543</v>
      </c>
      <c r="K27" s="478">
        <v>75</v>
      </c>
      <c r="L27" s="478">
        <v>12</v>
      </c>
      <c r="M27" s="478">
        <v>70582</v>
      </c>
      <c r="N27" s="479">
        <v>0.30927835051546393</v>
      </c>
      <c r="O27" s="480">
        <v>0.29755864401794252</v>
      </c>
      <c r="P27" s="482"/>
      <c r="Q27" s="482"/>
    </row>
    <row r="28" spans="2:17" x14ac:dyDescent="0.25">
      <c r="B28" s="1023"/>
      <c r="C28" s="520" t="s">
        <v>277</v>
      </c>
      <c r="D28" s="478">
        <v>8497</v>
      </c>
      <c r="E28" s="478">
        <v>30032</v>
      </c>
      <c r="F28" s="478">
        <v>794</v>
      </c>
      <c r="G28" s="478">
        <v>401</v>
      </c>
      <c r="H28" s="478">
        <v>184053</v>
      </c>
      <c r="I28" s="478">
        <v>8112</v>
      </c>
      <c r="J28" s="478">
        <v>50537</v>
      </c>
      <c r="K28" s="478">
        <v>1001</v>
      </c>
      <c r="L28" s="478">
        <v>507</v>
      </c>
      <c r="M28" s="478">
        <v>269237</v>
      </c>
      <c r="N28" s="479">
        <v>0.51437418185479811</v>
      </c>
      <c r="O28" s="480">
        <v>0.46282320853232495</v>
      </c>
      <c r="P28" s="482"/>
      <c r="Q28" s="482"/>
    </row>
    <row r="29" spans="2:17" x14ac:dyDescent="0.25">
      <c r="B29" s="1023"/>
      <c r="C29" s="520" t="s">
        <v>278</v>
      </c>
      <c r="D29" s="478">
        <v>16155</v>
      </c>
      <c r="E29" s="478">
        <v>31410</v>
      </c>
      <c r="F29" s="478">
        <v>681</v>
      </c>
      <c r="G29" s="478">
        <v>693</v>
      </c>
      <c r="H29" s="478">
        <v>190103</v>
      </c>
      <c r="I29" s="478">
        <v>14887</v>
      </c>
      <c r="J29" s="478">
        <v>50815</v>
      </c>
      <c r="K29" s="478">
        <v>702</v>
      </c>
      <c r="L29" s="478">
        <v>982</v>
      </c>
      <c r="M29" s="478">
        <v>251478</v>
      </c>
      <c r="N29" s="479">
        <v>0.37693863789615645</v>
      </c>
      <c r="O29" s="480">
        <v>0.32285129640247656</v>
      </c>
      <c r="P29" s="482"/>
      <c r="Q29" s="482"/>
    </row>
    <row r="30" spans="2:17" x14ac:dyDescent="0.25">
      <c r="B30" s="1023"/>
      <c r="C30" s="520" t="s">
        <v>628</v>
      </c>
      <c r="D30" s="478">
        <v>418</v>
      </c>
      <c r="E30" s="478">
        <v>502</v>
      </c>
      <c r="F30" s="478">
        <v>2</v>
      </c>
      <c r="G30" s="478">
        <v>1</v>
      </c>
      <c r="H30" s="478">
        <v>3118</v>
      </c>
      <c r="I30" s="478">
        <v>448</v>
      </c>
      <c r="J30" s="478">
        <v>1084</v>
      </c>
      <c r="K30" s="478">
        <v>5</v>
      </c>
      <c r="L30" s="478">
        <v>2</v>
      </c>
      <c r="M30" s="478">
        <v>5317</v>
      </c>
      <c r="N30" s="479">
        <v>0.66738894907908997</v>
      </c>
      <c r="O30" s="480">
        <v>0.70525978191148175</v>
      </c>
      <c r="P30" s="482"/>
      <c r="Q30" s="482"/>
    </row>
    <row r="31" spans="2:17" x14ac:dyDescent="0.25">
      <c r="B31" s="518"/>
      <c r="C31" s="519" t="s">
        <v>629</v>
      </c>
      <c r="D31" s="491">
        <v>33937</v>
      </c>
      <c r="E31" s="491">
        <v>78366</v>
      </c>
      <c r="F31" s="491">
        <v>1549</v>
      </c>
      <c r="G31" s="491">
        <v>1165</v>
      </c>
      <c r="H31" s="491">
        <v>463102</v>
      </c>
      <c r="I31" s="491">
        <v>32783</v>
      </c>
      <c r="J31" s="491">
        <v>136792</v>
      </c>
      <c r="K31" s="491">
        <v>1885</v>
      </c>
      <c r="L31" s="491">
        <v>1625</v>
      </c>
      <c r="M31" s="491">
        <v>676569</v>
      </c>
      <c r="N31" s="492">
        <v>0.50486449829155688</v>
      </c>
      <c r="O31" s="493">
        <v>0.46095028740968513</v>
      </c>
      <c r="P31" s="482"/>
      <c r="Q31" s="482"/>
    </row>
    <row r="32" spans="2:17" x14ac:dyDescent="0.25">
      <c r="B32" s="1023" t="s">
        <v>630</v>
      </c>
      <c r="C32" s="520" t="s">
        <v>285</v>
      </c>
      <c r="D32" s="478">
        <v>38366</v>
      </c>
      <c r="E32" s="478">
        <v>87641</v>
      </c>
      <c r="F32" s="478">
        <v>2790</v>
      </c>
      <c r="G32" s="478">
        <v>1014</v>
      </c>
      <c r="H32" s="478">
        <v>518823</v>
      </c>
      <c r="I32" s="478">
        <v>36086</v>
      </c>
      <c r="J32" s="478">
        <v>126417</v>
      </c>
      <c r="K32" s="478">
        <v>2803</v>
      </c>
      <c r="L32" s="478">
        <v>1476</v>
      </c>
      <c r="M32" s="478">
        <v>647211</v>
      </c>
      <c r="N32" s="479">
        <v>0.284806372341327</v>
      </c>
      <c r="O32" s="480">
        <v>0.24746011645590116</v>
      </c>
      <c r="P32" s="482"/>
      <c r="Q32" s="482"/>
    </row>
    <row r="33" spans="2:17" x14ac:dyDescent="0.25">
      <c r="B33" s="1023"/>
      <c r="C33" s="520" t="s">
        <v>631</v>
      </c>
      <c r="D33" s="478">
        <v>4257</v>
      </c>
      <c r="E33" s="478">
        <v>1324</v>
      </c>
      <c r="F33" s="478">
        <v>48</v>
      </c>
      <c r="G33" s="478">
        <v>80</v>
      </c>
      <c r="H33" s="478">
        <v>21407</v>
      </c>
      <c r="I33" s="478">
        <v>4485</v>
      </c>
      <c r="J33" s="478">
        <v>1895</v>
      </c>
      <c r="K33" s="478">
        <v>59</v>
      </c>
      <c r="L33" s="478">
        <v>72</v>
      </c>
      <c r="M33" s="478">
        <v>23832</v>
      </c>
      <c r="N33" s="479">
        <v>0.14047994394815205</v>
      </c>
      <c r="O33" s="480">
        <v>0.11328070257392442</v>
      </c>
      <c r="P33" s="482"/>
      <c r="Q33" s="482"/>
    </row>
    <row r="34" spans="2:17" x14ac:dyDescent="0.25">
      <c r="B34" s="1023"/>
      <c r="C34" s="520" t="s">
        <v>632</v>
      </c>
      <c r="D34" s="478">
        <v>504</v>
      </c>
      <c r="E34" s="478">
        <v>402</v>
      </c>
      <c r="F34" s="478">
        <v>0</v>
      </c>
      <c r="G34" s="478">
        <v>2</v>
      </c>
      <c r="H34" s="478">
        <v>3027</v>
      </c>
      <c r="I34" s="478">
        <v>16</v>
      </c>
      <c r="J34" s="478">
        <v>49</v>
      </c>
      <c r="K34" s="478">
        <v>0</v>
      </c>
      <c r="L34" s="478">
        <v>0</v>
      </c>
      <c r="M34" s="478">
        <v>181</v>
      </c>
      <c r="N34" s="479">
        <v>-0.92841409691629961</v>
      </c>
      <c r="O34" s="480">
        <v>-0.94020482325735055</v>
      </c>
      <c r="P34" s="482"/>
      <c r="Q34" s="482"/>
    </row>
    <row r="35" spans="2:17" x14ac:dyDescent="0.25">
      <c r="B35" s="518"/>
      <c r="C35" s="519" t="s">
        <v>633</v>
      </c>
      <c r="D35" s="491">
        <v>43127</v>
      </c>
      <c r="E35" s="491">
        <v>89367</v>
      </c>
      <c r="F35" s="491">
        <v>2838</v>
      </c>
      <c r="G35" s="491">
        <v>1096</v>
      </c>
      <c r="H35" s="491">
        <v>543257</v>
      </c>
      <c r="I35" s="491">
        <v>40587</v>
      </c>
      <c r="J35" s="491">
        <v>128361</v>
      </c>
      <c r="K35" s="491">
        <v>2862</v>
      </c>
      <c r="L35" s="491">
        <v>1548</v>
      </c>
      <c r="M35" s="491">
        <v>671224</v>
      </c>
      <c r="N35" s="492">
        <v>0.27069223326589847</v>
      </c>
      <c r="O35" s="493">
        <v>0.2355551792245659</v>
      </c>
      <c r="P35" s="482"/>
      <c r="Q35" s="482"/>
    </row>
    <row r="36" spans="2:17" x14ac:dyDescent="0.25">
      <c r="B36" s="1023" t="s">
        <v>286</v>
      </c>
      <c r="C36" s="520" t="s">
        <v>634</v>
      </c>
      <c r="D36" s="478">
        <v>0</v>
      </c>
      <c r="E36" s="478">
        <v>0</v>
      </c>
      <c r="F36" s="478">
        <v>858</v>
      </c>
      <c r="G36" s="478">
        <v>0</v>
      </c>
      <c r="H36" s="478">
        <v>13838</v>
      </c>
      <c r="I36" s="478">
        <v>0</v>
      </c>
      <c r="J36" s="478">
        <v>0</v>
      </c>
      <c r="K36" s="478">
        <v>958</v>
      </c>
      <c r="L36" s="478">
        <v>0</v>
      </c>
      <c r="M36" s="478">
        <v>14718</v>
      </c>
      <c r="N36" s="479">
        <v>0.11655011655011654</v>
      </c>
      <c r="O36" s="480">
        <v>6.3593004769475353E-2</v>
      </c>
      <c r="P36" s="482"/>
      <c r="Q36" s="482"/>
    </row>
    <row r="37" spans="2:17" x14ac:dyDescent="0.25">
      <c r="B37" s="1023"/>
      <c r="C37" s="494" t="s">
        <v>287</v>
      </c>
      <c r="D37" s="478">
        <v>11573</v>
      </c>
      <c r="E37" s="478">
        <v>12157</v>
      </c>
      <c r="F37" s="478">
        <v>267</v>
      </c>
      <c r="G37" s="478">
        <v>86</v>
      </c>
      <c r="H37" s="478">
        <v>73280</v>
      </c>
      <c r="I37" s="478">
        <v>9999</v>
      </c>
      <c r="J37" s="478">
        <v>157863</v>
      </c>
      <c r="K37" s="478">
        <v>249</v>
      </c>
      <c r="L37" s="478">
        <v>114</v>
      </c>
      <c r="M37" s="478">
        <v>83538</v>
      </c>
      <c r="N37" s="479">
        <v>5.9852177884815019</v>
      </c>
      <c r="O37" s="480">
        <v>0.13998362445414847</v>
      </c>
      <c r="P37" s="482"/>
      <c r="Q37" s="482"/>
    </row>
    <row r="38" spans="2:17" x14ac:dyDescent="0.25">
      <c r="B38" s="1023"/>
      <c r="C38" s="494" t="s">
        <v>635</v>
      </c>
      <c r="D38" s="478">
        <v>4420</v>
      </c>
      <c r="E38" s="478">
        <v>2751</v>
      </c>
      <c r="F38" s="478">
        <v>40</v>
      </c>
      <c r="G38" s="478">
        <v>1</v>
      </c>
      <c r="H38" s="478">
        <v>18701</v>
      </c>
      <c r="I38" s="478">
        <v>4252</v>
      </c>
      <c r="J38" s="478">
        <v>4167</v>
      </c>
      <c r="K38" s="478">
        <v>59</v>
      </c>
      <c r="L38" s="478">
        <v>0</v>
      </c>
      <c r="M38" s="478">
        <v>23210</v>
      </c>
      <c r="N38" s="479">
        <v>0.17554076539101499</v>
      </c>
      <c r="O38" s="480">
        <v>0.24111010106411421</v>
      </c>
      <c r="P38" s="482"/>
      <c r="Q38" s="482"/>
    </row>
    <row r="39" spans="2:17" x14ac:dyDescent="0.25">
      <c r="B39" s="1023"/>
      <c r="C39" s="494" t="s">
        <v>636</v>
      </c>
      <c r="D39" s="478">
        <v>376</v>
      </c>
      <c r="E39" s="478">
        <v>99</v>
      </c>
      <c r="F39" s="478">
        <v>1</v>
      </c>
      <c r="G39" s="478">
        <v>0</v>
      </c>
      <c r="H39" s="478">
        <v>1366</v>
      </c>
      <c r="I39" s="478">
        <v>416</v>
      </c>
      <c r="J39" s="478">
        <v>121</v>
      </c>
      <c r="K39" s="478">
        <v>0</v>
      </c>
      <c r="L39" s="478">
        <v>0</v>
      </c>
      <c r="M39" s="478">
        <v>1437</v>
      </c>
      <c r="N39" s="479">
        <v>0.12815126050420167</v>
      </c>
      <c r="O39" s="480">
        <v>5.197657393850659E-2</v>
      </c>
      <c r="P39" s="482"/>
      <c r="Q39" s="482"/>
    </row>
    <row r="40" spans="2:17" x14ac:dyDescent="0.25">
      <c r="B40" s="518"/>
      <c r="C40" s="490" t="s">
        <v>637</v>
      </c>
      <c r="D40" s="491">
        <v>16369</v>
      </c>
      <c r="E40" s="491">
        <v>15007</v>
      </c>
      <c r="F40" s="491">
        <v>1166</v>
      </c>
      <c r="G40" s="491">
        <v>87</v>
      </c>
      <c r="H40" s="491">
        <v>107185</v>
      </c>
      <c r="I40" s="491">
        <v>14667</v>
      </c>
      <c r="J40" s="491">
        <v>162151</v>
      </c>
      <c r="K40" s="491">
        <v>1266</v>
      </c>
      <c r="L40" s="491">
        <v>114</v>
      </c>
      <c r="M40" s="491">
        <v>122903</v>
      </c>
      <c r="N40" s="492">
        <v>4.4613380734929047</v>
      </c>
      <c r="O40" s="493">
        <v>0.14664365349629147</v>
      </c>
      <c r="P40" s="482"/>
      <c r="Q40" s="482"/>
    </row>
    <row r="41" spans="2:17" x14ac:dyDescent="0.25">
      <c r="B41" s="1023" t="s">
        <v>638</v>
      </c>
      <c r="C41" s="494" t="s">
        <v>294</v>
      </c>
      <c r="D41" s="478">
        <v>2882</v>
      </c>
      <c r="E41" s="478">
        <v>3379</v>
      </c>
      <c r="F41" s="478">
        <v>194</v>
      </c>
      <c r="G41" s="478">
        <v>3</v>
      </c>
      <c r="H41" s="478">
        <v>27220</v>
      </c>
      <c r="I41" s="478">
        <v>2451</v>
      </c>
      <c r="J41" s="478">
        <v>5519</v>
      </c>
      <c r="K41" s="478">
        <v>196</v>
      </c>
      <c r="L41" s="478">
        <v>5</v>
      </c>
      <c r="M41" s="478">
        <v>31287</v>
      </c>
      <c r="N41" s="479">
        <v>0.26525240012387735</v>
      </c>
      <c r="O41" s="480">
        <v>0.14941219691403379</v>
      </c>
      <c r="P41" s="482"/>
      <c r="Q41" s="482"/>
    </row>
    <row r="42" spans="2:17" x14ac:dyDescent="0.25">
      <c r="B42" s="1023"/>
      <c r="C42" s="494" t="s">
        <v>639</v>
      </c>
      <c r="D42" s="478">
        <v>20570</v>
      </c>
      <c r="E42" s="478">
        <v>24246</v>
      </c>
      <c r="F42" s="478">
        <v>1271</v>
      </c>
      <c r="G42" s="478">
        <v>65</v>
      </c>
      <c r="H42" s="478">
        <v>130336</v>
      </c>
      <c r="I42" s="478">
        <v>16929</v>
      </c>
      <c r="J42" s="478">
        <v>31629</v>
      </c>
      <c r="K42" s="478">
        <v>1073</v>
      </c>
      <c r="L42" s="478">
        <v>105</v>
      </c>
      <c r="M42" s="478">
        <v>142198</v>
      </c>
      <c r="N42" s="479">
        <v>7.7656439590916976E-2</v>
      </c>
      <c r="O42" s="480">
        <v>9.1010925607660206E-2</v>
      </c>
      <c r="P42" s="482"/>
      <c r="Q42" s="482"/>
    </row>
    <row r="43" spans="2:17" x14ac:dyDescent="0.25">
      <c r="B43" s="1023"/>
      <c r="C43" s="494" t="s">
        <v>292</v>
      </c>
      <c r="D43" s="478">
        <v>3273</v>
      </c>
      <c r="E43" s="478">
        <v>4383</v>
      </c>
      <c r="F43" s="478">
        <v>27</v>
      </c>
      <c r="G43" s="478">
        <v>16</v>
      </c>
      <c r="H43" s="478">
        <v>23988</v>
      </c>
      <c r="I43" s="478">
        <v>3942</v>
      </c>
      <c r="J43" s="478">
        <v>8207</v>
      </c>
      <c r="K43" s="478">
        <v>22</v>
      </c>
      <c r="L43" s="478">
        <v>16</v>
      </c>
      <c r="M43" s="478">
        <v>38098</v>
      </c>
      <c r="N43" s="479">
        <v>0.58293284842187298</v>
      </c>
      <c r="O43" s="480">
        <v>0.58821077205269301</v>
      </c>
      <c r="P43" s="482"/>
      <c r="Q43" s="482"/>
    </row>
    <row r="44" spans="2:17" x14ac:dyDescent="0.25">
      <c r="B44" s="1023"/>
      <c r="C44" s="494" t="s">
        <v>640</v>
      </c>
      <c r="D44" s="478">
        <v>81</v>
      </c>
      <c r="E44" s="478">
        <v>111</v>
      </c>
      <c r="F44" s="478">
        <v>0</v>
      </c>
      <c r="G44" s="478">
        <v>0</v>
      </c>
      <c r="H44" s="478">
        <v>545</v>
      </c>
      <c r="I44" s="478">
        <v>75</v>
      </c>
      <c r="J44" s="478">
        <v>224</v>
      </c>
      <c r="K44" s="478">
        <v>0</v>
      </c>
      <c r="L44" s="478">
        <v>0</v>
      </c>
      <c r="M44" s="478">
        <v>874</v>
      </c>
      <c r="N44" s="479">
        <v>0.55729166666666663</v>
      </c>
      <c r="O44" s="480">
        <v>0.60366972477064218</v>
      </c>
      <c r="P44" s="482"/>
      <c r="Q44" s="482"/>
    </row>
    <row r="45" spans="2:17" x14ac:dyDescent="0.25">
      <c r="B45" s="1023"/>
      <c r="C45" s="494" t="s">
        <v>641</v>
      </c>
      <c r="D45" s="478">
        <v>77</v>
      </c>
      <c r="E45" s="478">
        <v>133</v>
      </c>
      <c r="F45" s="478">
        <v>1</v>
      </c>
      <c r="G45" s="478">
        <v>0</v>
      </c>
      <c r="H45" s="478">
        <v>698</v>
      </c>
      <c r="I45" s="478">
        <v>86</v>
      </c>
      <c r="J45" s="478">
        <v>205</v>
      </c>
      <c r="K45" s="478">
        <v>0</v>
      </c>
      <c r="L45" s="478">
        <v>0</v>
      </c>
      <c r="M45" s="478">
        <v>505</v>
      </c>
      <c r="N45" s="479">
        <v>0.37914691943127959</v>
      </c>
      <c r="O45" s="480">
        <v>-0.27650429799426934</v>
      </c>
      <c r="P45" s="482"/>
      <c r="Q45" s="482"/>
    </row>
    <row r="46" spans="2:17" x14ac:dyDescent="0.25">
      <c r="B46" s="1023"/>
      <c r="C46" s="494" t="s">
        <v>642</v>
      </c>
      <c r="D46" s="478">
        <v>924</v>
      </c>
      <c r="E46" s="478">
        <v>1200</v>
      </c>
      <c r="F46" s="478">
        <v>0</v>
      </c>
      <c r="G46" s="478">
        <v>0</v>
      </c>
      <c r="H46" s="478">
        <v>5749</v>
      </c>
      <c r="I46" s="478">
        <v>897</v>
      </c>
      <c r="J46" s="478">
        <v>1392</v>
      </c>
      <c r="K46" s="478">
        <v>0</v>
      </c>
      <c r="L46" s="478">
        <v>4</v>
      </c>
      <c r="M46" s="478">
        <v>6356</v>
      </c>
      <c r="N46" s="479">
        <v>7.9566854990583802E-2</v>
      </c>
      <c r="O46" s="480">
        <v>0.10558357975300052</v>
      </c>
      <c r="P46" s="482"/>
      <c r="Q46" s="482"/>
    </row>
    <row r="47" spans="2:17" x14ac:dyDescent="0.25">
      <c r="B47" s="1023"/>
      <c r="C47" s="494" t="s">
        <v>643</v>
      </c>
      <c r="D47" s="478">
        <v>515</v>
      </c>
      <c r="E47" s="478">
        <v>508</v>
      </c>
      <c r="F47" s="478">
        <v>15</v>
      </c>
      <c r="G47" s="478">
        <v>0</v>
      </c>
      <c r="H47" s="478">
        <v>2776</v>
      </c>
      <c r="I47" s="478">
        <v>655</v>
      </c>
      <c r="J47" s="478">
        <v>635</v>
      </c>
      <c r="K47" s="478">
        <v>5</v>
      </c>
      <c r="L47" s="478">
        <v>0</v>
      </c>
      <c r="M47" s="478">
        <v>4002</v>
      </c>
      <c r="N47" s="479">
        <v>0.24759152215799615</v>
      </c>
      <c r="O47" s="480">
        <v>0.44164265129682995</v>
      </c>
      <c r="P47" s="482"/>
      <c r="Q47" s="482"/>
    </row>
    <row r="48" spans="2:17" x14ac:dyDescent="0.25">
      <c r="B48" s="1023"/>
      <c r="C48" s="494" t="s">
        <v>644</v>
      </c>
      <c r="D48" s="478">
        <v>931</v>
      </c>
      <c r="E48" s="478">
        <v>468</v>
      </c>
      <c r="F48" s="478">
        <v>0</v>
      </c>
      <c r="G48" s="478">
        <v>0</v>
      </c>
      <c r="H48" s="478">
        <v>4449</v>
      </c>
      <c r="I48" s="478">
        <v>681</v>
      </c>
      <c r="J48" s="478">
        <v>641</v>
      </c>
      <c r="K48" s="478">
        <v>0</v>
      </c>
      <c r="L48" s="478">
        <v>0</v>
      </c>
      <c r="M48" s="478">
        <v>3988</v>
      </c>
      <c r="N48" s="479">
        <v>-5.5039313795568263E-2</v>
      </c>
      <c r="O48" s="480">
        <v>-0.10361879073949203</v>
      </c>
      <c r="P48" s="482"/>
      <c r="Q48" s="482"/>
    </row>
    <row r="49" spans="2:24" x14ac:dyDescent="0.25">
      <c r="B49" s="1023"/>
      <c r="C49" s="494" t="s">
        <v>645</v>
      </c>
      <c r="D49" s="478">
        <v>264</v>
      </c>
      <c r="E49" s="478">
        <v>1706</v>
      </c>
      <c r="F49" s="478">
        <v>0</v>
      </c>
      <c r="G49" s="478">
        <v>0</v>
      </c>
      <c r="H49" s="478">
        <v>5990</v>
      </c>
      <c r="I49" s="478">
        <v>157</v>
      </c>
      <c r="J49" s="478">
        <v>1568</v>
      </c>
      <c r="K49" s="478">
        <v>0</v>
      </c>
      <c r="L49" s="478">
        <v>0</v>
      </c>
      <c r="M49" s="478">
        <v>5194</v>
      </c>
      <c r="N49" s="479">
        <v>-0.12436548223350254</v>
      </c>
      <c r="O49" s="480">
        <v>-0.13288814691151921</v>
      </c>
      <c r="P49" s="482"/>
      <c r="Q49" s="482"/>
    </row>
    <row r="50" spans="2:24" x14ac:dyDescent="0.25">
      <c r="B50" s="518"/>
      <c r="C50" s="490" t="s">
        <v>646</v>
      </c>
      <c r="D50" s="491">
        <v>29517</v>
      </c>
      <c r="E50" s="491">
        <v>36134</v>
      </c>
      <c r="F50" s="491">
        <v>1508</v>
      </c>
      <c r="G50" s="491">
        <v>84</v>
      </c>
      <c r="H50" s="491">
        <v>201751</v>
      </c>
      <c r="I50" s="491">
        <v>25873</v>
      </c>
      <c r="J50" s="491">
        <v>50020</v>
      </c>
      <c r="K50" s="491">
        <v>1296</v>
      </c>
      <c r="L50" s="491">
        <v>130</v>
      </c>
      <c r="M50" s="491">
        <v>232502</v>
      </c>
      <c r="N50" s="492">
        <v>0.14984459348928514</v>
      </c>
      <c r="O50" s="493">
        <v>0.15242055801458232</v>
      </c>
      <c r="P50" s="482"/>
      <c r="Q50" s="482"/>
    </row>
    <row r="51" spans="2:24" x14ac:dyDescent="0.25">
      <c r="B51" s="1023" t="s">
        <v>298</v>
      </c>
      <c r="C51" s="494" t="s">
        <v>647</v>
      </c>
      <c r="D51" s="478">
        <v>55964</v>
      </c>
      <c r="E51" s="478">
        <v>46655</v>
      </c>
      <c r="F51" s="478">
        <v>712</v>
      </c>
      <c r="G51" s="478">
        <v>550</v>
      </c>
      <c r="H51" s="478">
        <v>282375</v>
      </c>
      <c r="I51" s="478">
        <v>31613</v>
      </c>
      <c r="J51" s="478">
        <v>51465</v>
      </c>
      <c r="K51" s="478">
        <v>684</v>
      </c>
      <c r="L51" s="478">
        <v>559</v>
      </c>
      <c r="M51" s="478">
        <v>247904</v>
      </c>
      <c r="N51" s="479">
        <v>-0.18829237300372542</v>
      </c>
      <c r="O51" s="480">
        <v>-0.12207525453740593</v>
      </c>
      <c r="P51" s="482"/>
      <c r="Q51" s="482"/>
    </row>
    <row r="52" spans="2:24" x14ac:dyDescent="0.25">
      <c r="B52" s="1023"/>
      <c r="C52" s="494" t="s">
        <v>300</v>
      </c>
      <c r="D52" s="478">
        <v>15788</v>
      </c>
      <c r="E52" s="478">
        <v>83762</v>
      </c>
      <c r="F52" s="478">
        <v>871</v>
      </c>
      <c r="G52" s="478">
        <v>1464</v>
      </c>
      <c r="H52" s="478">
        <v>369624</v>
      </c>
      <c r="I52" s="478">
        <v>13900</v>
      </c>
      <c r="J52" s="478">
        <v>93218</v>
      </c>
      <c r="K52" s="478">
        <v>695</v>
      </c>
      <c r="L52" s="478">
        <v>1488</v>
      </c>
      <c r="M52" s="478">
        <v>391994</v>
      </c>
      <c r="N52" s="479">
        <v>7.2787947195367325E-2</v>
      </c>
      <c r="O52" s="480">
        <v>6.0520961842304613E-2</v>
      </c>
      <c r="P52" s="482"/>
      <c r="Q52" s="495"/>
      <c r="R52" s="495"/>
      <c r="S52" s="495"/>
      <c r="T52" s="495"/>
      <c r="U52" s="495"/>
      <c r="V52" s="495"/>
      <c r="W52" s="495"/>
      <c r="X52" s="495"/>
    </row>
    <row r="53" spans="2:24" x14ac:dyDescent="0.25">
      <c r="B53" s="1023"/>
      <c r="C53" s="494" t="s">
        <v>648</v>
      </c>
      <c r="D53" s="478">
        <v>3332</v>
      </c>
      <c r="E53" s="478">
        <v>48011</v>
      </c>
      <c r="F53" s="478">
        <v>596</v>
      </c>
      <c r="G53" s="478">
        <v>1192</v>
      </c>
      <c r="H53" s="478">
        <v>202728</v>
      </c>
      <c r="I53" s="478">
        <v>3284</v>
      </c>
      <c r="J53" s="478">
        <v>55044</v>
      </c>
      <c r="K53" s="478">
        <v>606</v>
      </c>
      <c r="L53" s="478">
        <v>1137</v>
      </c>
      <c r="M53" s="478">
        <v>220875</v>
      </c>
      <c r="N53" s="479">
        <v>0.13062054167999848</v>
      </c>
      <c r="O53" s="480">
        <v>8.9514028649224572E-2</v>
      </c>
      <c r="P53" s="482"/>
      <c r="Q53" s="482"/>
    </row>
    <row r="54" spans="2:24" x14ac:dyDescent="0.25">
      <c r="B54" s="1023"/>
      <c r="C54" s="494" t="s">
        <v>649</v>
      </c>
      <c r="D54" s="478">
        <v>6656</v>
      </c>
      <c r="E54" s="478">
        <v>12860</v>
      </c>
      <c r="F54" s="478">
        <v>136</v>
      </c>
      <c r="G54" s="478">
        <v>2</v>
      </c>
      <c r="H54" s="478">
        <v>56449</v>
      </c>
      <c r="I54" s="478">
        <v>4842</v>
      </c>
      <c r="J54" s="478">
        <v>19786</v>
      </c>
      <c r="K54" s="478">
        <v>165</v>
      </c>
      <c r="L54" s="478">
        <v>5</v>
      </c>
      <c r="M54" s="478">
        <v>73786</v>
      </c>
      <c r="N54" s="479">
        <v>0.26172789254095857</v>
      </c>
      <c r="O54" s="480">
        <v>0.30712678701128454</v>
      </c>
      <c r="P54" s="482"/>
      <c r="Q54" s="482"/>
    </row>
    <row r="55" spans="2:24" x14ac:dyDescent="0.25">
      <c r="B55" s="1023"/>
      <c r="C55" s="494" t="s">
        <v>650</v>
      </c>
      <c r="D55" s="478">
        <v>166</v>
      </c>
      <c r="E55" s="478">
        <v>460</v>
      </c>
      <c r="F55" s="478">
        <v>0</v>
      </c>
      <c r="G55" s="478">
        <v>0</v>
      </c>
      <c r="H55" s="478">
        <v>1780</v>
      </c>
      <c r="I55" s="478">
        <v>187</v>
      </c>
      <c r="J55" s="478">
        <v>714</v>
      </c>
      <c r="K55" s="478">
        <v>1</v>
      </c>
      <c r="L55" s="478">
        <v>0</v>
      </c>
      <c r="M55" s="478">
        <v>2411</v>
      </c>
      <c r="N55" s="479">
        <v>0.44089456869009586</v>
      </c>
      <c r="O55" s="480">
        <v>0.35449438202247191</v>
      </c>
      <c r="P55" s="482"/>
      <c r="Q55" s="482"/>
    </row>
    <row r="56" spans="2:24" x14ac:dyDescent="0.25">
      <c r="B56" s="1023"/>
      <c r="C56" s="494" t="s">
        <v>651</v>
      </c>
      <c r="D56" s="478">
        <v>2578</v>
      </c>
      <c r="E56" s="478">
        <v>2081</v>
      </c>
      <c r="F56" s="478">
        <v>3067</v>
      </c>
      <c r="G56" s="478">
        <v>1770</v>
      </c>
      <c r="H56" s="478">
        <v>69236</v>
      </c>
      <c r="I56" s="478">
        <v>3432</v>
      </c>
      <c r="J56" s="478">
        <v>3356</v>
      </c>
      <c r="K56" s="478">
        <v>2910</v>
      </c>
      <c r="L56" s="478">
        <v>1888</v>
      </c>
      <c r="M56" s="478">
        <v>73830</v>
      </c>
      <c r="N56" s="479">
        <v>0.22009267059814658</v>
      </c>
      <c r="O56" s="480">
        <v>6.6352764457796518E-2</v>
      </c>
      <c r="P56" s="482"/>
      <c r="Q56" s="482"/>
    </row>
    <row r="57" spans="2:24" x14ac:dyDescent="0.25">
      <c r="B57" s="518"/>
      <c r="C57" s="519" t="s">
        <v>602</v>
      </c>
      <c r="D57" s="491">
        <v>84484</v>
      </c>
      <c r="E57" s="491">
        <v>193829</v>
      </c>
      <c r="F57" s="491">
        <v>5382</v>
      </c>
      <c r="G57" s="491">
        <v>4978</v>
      </c>
      <c r="H57" s="491">
        <v>982192</v>
      </c>
      <c r="I57" s="491">
        <v>57258</v>
      </c>
      <c r="J57" s="491">
        <v>223583</v>
      </c>
      <c r="K57" s="491">
        <v>5061</v>
      </c>
      <c r="L57" s="491">
        <v>5077</v>
      </c>
      <c r="M57" s="491">
        <v>1010800</v>
      </c>
      <c r="N57" s="492">
        <v>7.9882773934521062E-3</v>
      </c>
      <c r="O57" s="493">
        <v>2.9126688060990114E-2</v>
      </c>
      <c r="P57" s="482"/>
      <c r="Q57" s="482"/>
    </row>
    <row r="58" spans="2:24" ht="15.75" thickBot="1" x14ac:dyDescent="0.3">
      <c r="B58" s="1007" t="s">
        <v>484</v>
      </c>
      <c r="C58" s="1008"/>
      <c r="D58" s="496">
        <v>507768</v>
      </c>
      <c r="E58" s="496">
        <v>661821</v>
      </c>
      <c r="F58" s="496">
        <v>101376</v>
      </c>
      <c r="G58" s="496">
        <v>148802</v>
      </c>
      <c r="H58" s="496">
        <v>6845916</v>
      </c>
      <c r="I58" s="496">
        <v>489224</v>
      </c>
      <c r="J58" s="496">
        <v>1048921</v>
      </c>
      <c r="K58" s="496">
        <v>103998</v>
      </c>
      <c r="L58" s="496">
        <v>161676</v>
      </c>
      <c r="M58" s="496">
        <v>7785335</v>
      </c>
      <c r="N58" s="497">
        <v>0.27050354036965218</v>
      </c>
      <c r="O58" s="498">
        <v>0.13722327297033735</v>
      </c>
      <c r="P58" s="482"/>
      <c r="Q58" s="482"/>
    </row>
    <row r="59" spans="2:24" x14ac:dyDescent="0.25">
      <c r="B59" s="1009" t="s">
        <v>657</v>
      </c>
      <c r="C59" s="1009"/>
      <c r="D59" s="1009"/>
      <c r="E59" s="1009"/>
      <c r="F59" s="1009"/>
      <c r="G59" s="1009"/>
      <c r="H59" s="1009"/>
      <c r="I59" s="1009"/>
      <c r="J59" s="1009"/>
      <c r="K59" s="1009"/>
      <c r="L59" s="1009"/>
      <c r="M59" s="1009"/>
      <c r="N59" s="1009"/>
      <c r="O59" s="1009"/>
      <c r="P59" s="482"/>
      <c r="Q59" s="482"/>
    </row>
    <row r="60" spans="2:24" ht="15" customHeight="1" x14ac:dyDescent="0.25">
      <c r="B60" s="1010" t="s">
        <v>653</v>
      </c>
      <c r="C60" s="1010"/>
      <c r="D60" s="1010"/>
      <c r="E60" s="1010"/>
      <c r="F60" s="1010"/>
      <c r="G60" s="1010"/>
      <c r="H60" s="1010"/>
      <c r="I60" s="1010"/>
      <c r="J60" s="1010"/>
      <c r="K60" s="1010"/>
      <c r="L60" s="1010"/>
      <c r="M60" s="1010"/>
      <c r="N60" s="1010"/>
      <c r="O60" s="1010"/>
      <c r="P60" s="482"/>
      <c r="Q60" s="482"/>
    </row>
    <row r="61" spans="2:24" ht="15" customHeight="1" x14ac:dyDescent="0.25">
      <c r="B61" s="1010" t="s">
        <v>654</v>
      </c>
      <c r="C61" s="1010"/>
      <c r="D61" s="1010"/>
      <c r="E61" s="1010"/>
      <c r="F61" s="1010"/>
      <c r="G61" s="1010"/>
      <c r="H61" s="1010"/>
      <c r="I61" s="1010"/>
      <c r="J61" s="1010"/>
      <c r="K61" s="1010"/>
      <c r="L61" s="1010"/>
      <c r="M61" s="1010"/>
      <c r="N61" s="1010"/>
      <c r="O61" s="1010"/>
      <c r="P61" s="482"/>
      <c r="Q61" s="482"/>
    </row>
    <row r="62" spans="2:24" ht="15" customHeight="1" x14ac:dyDescent="0.25">
      <c r="B62" s="1010" t="s">
        <v>655</v>
      </c>
      <c r="C62" s="1010"/>
      <c r="D62" s="1010"/>
      <c r="E62" s="1010"/>
      <c r="F62" s="1010"/>
      <c r="G62" s="1010"/>
      <c r="H62" s="1010"/>
      <c r="I62" s="1010"/>
      <c r="J62" s="1010"/>
      <c r="K62" s="1010"/>
      <c r="L62" s="1010"/>
      <c r="M62" s="1010"/>
      <c r="N62" s="1010"/>
      <c r="O62" s="1010"/>
      <c r="P62" s="482"/>
      <c r="Q62" s="482"/>
    </row>
    <row r="63" spans="2:24" x14ac:dyDescent="0.25">
      <c r="B63" s="506"/>
      <c r="C63" s="506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21"/>
      <c r="O63" s="521"/>
    </row>
  </sheetData>
  <mergeCells count="27">
    <mergeCell ref="N3:N6"/>
    <mergeCell ref="O3:O6"/>
    <mergeCell ref="D4:G4"/>
    <mergeCell ref="H4:H6"/>
    <mergeCell ref="I4:L4"/>
    <mergeCell ref="M4:M6"/>
    <mergeCell ref="B51:B56"/>
    <mergeCell ref="D5:E5"/>
    <mergeCell ref="F5:G5"/>
    <mergeCell ref="I5:J5"/>
    <mergeCell ref="K5:L5"/>
    <mergeCell ref="B7:B9"/>
    <mergeCell ref="B13:B16"/>
    <mergeCell ref="B3:B6"/>
    <mergeCell ref="C3:C6"/>
    <mergeCell ref="D3:H3"/>
    <mergeCell ref="I3:M3"/>
    <mergeCell ref="B18:B19"/>
    <mergeCell ref="B25:B30"/>
    <mergeCell ref="B32:B34"/>
    <mergeCell ref="B36:B39"/>
    <mergeCell ref="B41:B49"/>
    <mergeCell ref="B58:C58"/>
    <mergeCell ref="B59:O59"/>
    <mergeCell ref="B60:O60"/>
    <mergeCell ref="B61:O61"/>
    <mergeCell ref="B62:O62"/>
  </mergeCells>
  <pageMargins left="0.7" right="0.7" top="0.75" bottom="0.75" header="0.3" footer="0.3"/>
  <pageSetup paperSize="256" scale="3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5"/>
  <sheetViews>
    <sheetView zoomScaleNormal="100" workbookViewId="0">
      <selection activeCell="B3" sqref="B3:M42"/>
    </sheetView>
  </sheetViews>
  <sheetFormatPr baseColWidth="10" defaultColWidth="11.42578125" defaultRowHeight="15" x14ac:dyDescent="0.25"/>
  <cols>
    <col min="1" max="2" width="11.42578125" style="122"/>
    <col min="3" max="3" width="31.140625" style="122" customWidth="1"/>
    <col min="4" max="16384" width="11.42578125" style="122"/>
  </cols>
  <sheetData>
    <row r="2" spans="2:15" ht="15.75" thickBot="1" x14ac:dyDescent="0.3">
      <c r="B2" s="474" t="s">
        <v>658</v>
      </c>
    </row>
    <row r="3" spans="2:15" x14ac:dyDescent="0.25">
      <c r="B3" s="1032" t="s">
        <v>607</v>
      </c>
      <c r="C3" s="1034" t="s">
        <v>608</v>
      </c>
      <c r="D3" s="1036">
        <v>2015</v>
      </c>
      <c r="E3" s="1036"/>
      <c r="F3" s="1036"/>
      <c r="G3" s="1036"/>
      <c r="H3" s="1036">
        <v>2016</v>
      </c>
      <c r="I3" s="1036"/>
      <c r="J3" s="1036"/>
      <c r="K3" s="1036"/>
      <c r="L3" s="1037" t="s">
        <v>659</v>
      </c>
      <c r="M3" s="1039" t="s">
        <v>660</v>
      </c>
    </row>
    <row r="4" spans="2:15" x14ac:dyDescent="0.25">
      <c r="B4" s="1033"/>
      <c r="C4" s="1035"/>
      <c r="D4" s="1041" t="s">
        <v>661</v>
      </c>
      <c r="E4" s="1041"/>
      <c r="F4" s="1031" t="s">
        <v>662</v>
      </c>
      <c r="G4" s="1031" t="s">
        <v>663</v>
      </c>
      <c r="H4" s="1031" t="s">
        <v>661</v>
      </c>
      <c r="I4" s="1031"/>
      <c r="J4" s="1031" t="s">
        <v>662</v>
      </c>
      <c r="K4" s="1031" t="s">
        <v>663</v>
      </c>
      <c r="L4" s="1038"/>
      <c r="M4" s="1040"/>
    </row>
    <row r="5" spans="2:15" x14ac:dyDescent="0.25">
      <c r="B5" s="1033"/>
      <c r="C5" s="1035"/>
      <c r="D5" s="522" t="s">
        <v>615</v>
      </c>
      <c r="E5" s="522" t="s">
        <v>616</v>
      </c>
      <c r="F5" s="1031"/>
      <c r="G5" s="1031"/>
      <c r="H5" s="523" t="s">
        <v>615</v>
      </c>
      <c r="I5" s="523" t="s">
        <v>616</v>
      </c>
      <c r="J5" s="1031"/>
      <c r="K5" s="1031"/>
      <c r="L5" s="1038"/>
      <c r="M5" s="1040"/>
    </row>
    <row r="6" spans="2:15" x14ac:dyDescent="0.25">
      <c r="B6" s="1026" t="s">
        <v>224</v>
      </c>
      <c r="C6" s="524" t="s">
        <v>617</v>
      </c>
      <c r="D6" s="525">
        <v>287</v>
      </c>
      <c r="E6" s="525">
        <v>104</v>
      </c>
      <c r="F6" s="525">
        <v>475</v>
      </c>
      <c r="G6" s="525">
        <v>207.73</v>
      </c>
      <c r="H6" s="525">
        <v>194</v>
      </c>
      <c r="I6" s="525">
        <v>477</v>
      </c>
      <c r="J6" s="525">
        <v>746</v>
      </c>
      <c r="K6" s="525">
        <v>709.37400000000002</v>
      </c>
      <c r="L6" s="526">
        <v>0.71611253196930957</v>
      </c>
      <c r="M6" s="527">
        <v>2.4148847061088916</v>
      </c>
      <c r="N6" s="482"/>
      <c r="O6" s="482"/>
    </row>
    <row r="7" spans="2:15" x14ac:dyDescent="0.25">
      <c r="B7" s="1026"/>
      <c r="C7" s="524" t="s">
        <v>225</v>
      </c>
      <c r="D7" s="525">
        <v>1374</v>
      </c>
      <c r="E7" s="525">
        <v>89948</v>
      </c>
      <c r="F7" s="525">
        <v>96180</v>
      </c>
      <c r="G7" s="525">
        <v>1079250.1980300001</v>
      </c>
      <c r="H7" s="525">
        <v>1479</v>
      </c>
      <c r="I7" s="525">
        <v>88558</v>
      </c>
      <c r="J7" s="525">
        <v>93247</v>
      </c>
      <c r="K7" s="525">
        <v>1137135.5836600002</v>
      </c>
      <c r="L7" s="526">
        <v>-1.4071089113247615E-2</v>
      </c>
      <c r="M7" s="527">
        <v>5.3634815852395157E-2</v>
      </c>
      <c r="N7" s="482"/>
      <c r="O7" s="482"/>
    </row>
    <row r="8" spans="2:15" ht="14.25" customHeight="1" x14ac:dyDescent="0.25">
      <c r="B8" s="1026"/>
      <c r="C8" s="524" t="s">
        <v>226</v>
      </c>
      <c r="D8" s="525">
        <v>14630</v>
      </c>
      <c r="E8" s="525">
        <v>11753</v>
      </c>
      <c r="F8" s="525">
        <v>27735</v>
      </c>
      <c r="G8" s="525">
        <v>230037.60539000001</v>
      </c>
      <c r="H8" s="525">
        <v>14529</v>
      </c>
      <c r="I8" s="525">
        <v>11458</v>
      </c>
      <c r="J8" s="525">
        <v>27199</v>
      </c>
      <c r="K8" s="525">
        <v>263455.36577000003</v>
      </c>
      <c r="L8" s="526">
        <v>-1.5009665314786091E-2</v>
      </c>
      <c r="M8" s="527">
        <v>0.1452708583161626</v>
      </c>
      <c r="N8" s="482"/>
      <c r="O8" s="482"/>
    </row>
    <row r="9" spans="2:15" x14ac:dyDescent="0.25">
      <c r="B9" s="528"/>
      <c r="C9" s="529" t="s">
        <v>600</v>
      </c>
      <c r="D9" s="530">
        <v>16291</v>
      </c>
      <c r="E9" s="530">
        <v>101805</v>
      </c>
      <c r="F9" s="530">
        <v>124390</v>
      </c>
      <c r="G9" s="530">
        <v>1309495.53342</v>
      </c>
      <c r="H9" s="530">
        <v>16202</v>
      </c>
      <c r="I9" s="530">
        <v>100493</v>
      </c>
      <c r="J9" s="530">
        <v>121192</v>
      </c>
      <c r="K9" s="530">
        <v>1401300.3234300003</v>
      </c>
      <c r="L9" s="531">
        <v>-1.1863229914645723E-2</v>
      </c>
      <c r="M9" s="532">
        <v>7.0106989804107567E-2</v>
      </c>
      <c r="N9" s="482"/>
      <c r="O9" s="482"/>
    </row>
    <row r="10" spans="2:15" x14ac:dyDescent="0.25">
      <c r="B10" s="533" t="s">
        <v>232</v>
      </c>
      <c r="C10" s="524" t="s">
        <v>233</v>
      </c>
      <c r="D10" s="525">
        <v>4605</v>
      </c>
      <c r="E10" s="525">
        <v>16816</v>
      </c>
      <c r="F10" s="525">
        <v>22030</v>
      </c>
      <c r="G10" s="525">
        <v>77314.603340000001</v>
      </c>
      <c r="H10" s="525">
        <v>4822</v>
      </c>
      <c r="I10" s="525">
        <v>16109</v>
      </c>
      <c r="J10" s="525">
        <v>21393</v>
      </c>
      <c r="K10" s="525">
        <v>129527.00933999999</v>
      </c>
      <c r="L10" s="526">
        <v>-2.2874749078007572E-2</v>
      </c>
      <c r="M10" s="527">
        <v>0.6753239846603083</v>
      </c>
      <c r="N10" s="482"/>
      <c r="O10" s="482"/>
    </row>
    <row r="11" spans="2:15" x14ac:dyDescent="0.25">
      <c r="B11" s="534"/>
      <c r="C11" s="535" t="s">
        <v>601</v>
      </c>
      <c r="D11" s="536">
        <v>4605</v>
      </c>
      <c r="E11" s="536">
        <v>16816</v>
      </c>
      <c r="F11" s="536">
        <v>22030</v>
      </c>
      <c r="G11" s="536">
        <v>77314.603340000001</v>
      </c>
      <c r="H11" s="536">
        <v>4822</v>
      </c>
      <c r="I11" s="536">
        <v>16109</v>
      </c>
      <c r="J11" s="536">
        <v>21393</v>
      </c>
      <c r="K11" s="536">
        <v>129527.00933999999</v>
      </c>
      <c r="L11" s="537">
        <v>-2.2874749078007572E-2</v>
      </c>
      <c r="M11" s="538">
        <v>0.6753239846603083</v>
      </c>
      <c r="N11" s="482"/>
      <c r="O11" s="482"/>
    </row>
    <row r="12" spans="2:15" x14ac:dyDescent="0.25">
      <c r="B12" s="1026" t="s">
        <v>205</v>
      </c>
      <c r="C12" s="524" t="s">
        <v>241</v>
      </c>
      <c r="D12" s="525">
        <v>36</v>
      </c>
      <c r="E12" s="525">
        <v>3002</v>
      </c>
      <c r="F12" s="525">
        <v>3142</v>
      </c>
      <c r="G12" s="525">
        <v>14384.626480000001</v>
      </c>
      <c r="H12" s="525">
        <v>24</v>
      </c>
      <c r="I12" s="525">
        <v>3152</v>
      </c>
      <c r="J12" s="525">
        <v>3283</v>
      </c>
      <c r="K12" s="525">
        <v>29923.69241</v>
      </c>
      <c r="L12" s="526">
        <v>4.5424621461487735E-2</v>
      </c>
      <c r="M12" s="527">
        <v>1.0802550870267713</v>
      </c>
      <c r="N12" s="482"/>
      <c r="O12" s="482"/>
    </row>
    <row r="13" spans="2:15" ht="14.25" customHeight="1" x14ac:dyDescent="0.25">
      <c r="B13" s="1026"/>
      <c r="C13" s="524" t="s">
        <v>244</v>
      </c>
      <c r="D13" s="525">
        <v>1137</v>
      </c>
      <c r="E13" s="525">
        <v>86</v>
      </c>
      <c r="F13" s="525">
        <v>1231</v>
      </c>
      <c r="G13" s="525">
        <v>17537.947750000003</v>
      </c>
      <c r="H13" s="525">
        <v>1045</v>
      </c>
      <c r="I13" s="525">
        <v>38</v>
      </c>
      <c r="J13" s="525">
        <v>1084</v>
      </c>
      <c r="K13" s="525">
        <v>16699.034250000001</v>
      </c>
      <c r="L13" s="526">
        <v>-0.11447260834014716</v>
      </c>
      <c r="M13" s="527">
        <v>-4.7834188581158399E-2</v>
      </c>
      <c r="N13" s="482"/>
      <c r="O13" s="482"/>
    </row>
    <row r="14" spans="2:15" x14ac:dyDescent="0.25">
      <c r="B14" s="1026"/>
      <c r="C14" s="524" t="s">
        <v>242</v>
      </c>
      <c r="D14" s="525">
        <v>759</v>
      </c>
      <c r="E14" s="525">
        <v>12220</v>
      </c>
      <c r="F14" s="525">
        <v>14255</v>
      </c>
      <c r="G14" s="525">
        <v>133455.71334000005</v>
      </c>
      <c r="H14" s="525">
        <v>783</v>
      </c>
      <c r="I14" s="525">
        <v>12396</v>
      </c>
      <c r="J14" s="525">
        <v>14611</v>
      </c>
      <c r="K14" s="525">
        <v>139495.82224999997</v>
      </c>
      <c r="L14" s="526">
        <v>1.5409507666230171E-2</v>
      </c>
      <c r="M14" s="527">
        <v>4.5259275596630122E-2</v>
      </c>
      <c r="N14" s="482"/>
      <c r="O14" s="482"/>
    </row>
    <row r="15" spans="2:15" x14ac:dyDescent="0.25">
      <c r="B15" s="534"/>
      <c r="C15" s="535" t="s">
        <v>523</v>
      </c>
      <c r="D15" s="536">
        <v>1932</v>
      </c>
      <c r="E15" s="536">
        <v>15308</v>
      </c>
      <c r="F15" s="536">
        <v>18628</v>
      </c>
      <c r="G15" s="536">
        <v>165378.28757000004</v>
      </c>
      <c r="H15" s="536">
        <v>1852</v>
      </c>
      <c r="I15" s="536">
        <v>15586</v>
      </c>
      <c r="J15" s="536">
        <v>18978</v>
      </c>
      <c r="K15" s="536">
        <v>186118.54890999995</v>
      </c>
      <c r="L15" s="537">
        <v>1.1484918793503551E-2</v>
      </c>
      <c r="M15" s="538">
        <v>0.12541102973521312</v>
      </c>
      <c r="N15" s="482"/>
      <c r="O15" s="482"/>
    </row>
    <row r="16" spans="2:15" ht="14.25" customHeight="1" x14ac:dyDescent="0.25">
      <c r="B16" s="533" t="s">
        <v>619</v>
      </c>
      <c r="C16" s="524" t="s">
        <v>251</v>
      </c>
      <c r="D16" s="525">
        <v>3</v>
      </c>
      <c r="E16" s="525">
        <v>1</v>
      </c>
      <c r="F16" s="525">
        <v>4</v>
      </c>
      <c r="G16" s="525">
        <v>6.8380000000000001</v>
      </c>
      <c r="H16" s="525">
        <v>1</v>
      </c>
      <c r="I16" s="525">
        <v>10</v>
      </c>
      <c r="J16" s="525">
        <v>12</v>
      </c>
      <c r="K16" s="525">
        <v>97.28</v>
      </c>
      <c r="L16" s="526">
        <v>1.75</v>
      </c>
      <c r="M16" s="527">
        <v>13.226381983035976</v>
      </c>
      <c r="N16" s="482"/>
      <c r="O16" s="482"/>
    </row>
    <row r="17" spans="2:15" x14ac:dyDescent="0.25">
      <c r="B17" s="534"/>
      <c r="C17" s="535" t="s">
        <v>621</v>
      </c>
      <c r="D17" s="536">
        <v>3</v>
      </c>
      <c r="E17" s="536">
        <v>1</v>
      </c>
      <c r="F17" s="536">
        <v>4</v>
      </c>
      <c r="G17" s="536">
        <v>6.8380000000000001</v>
      </c>
      <c r="H17" s="536">
        <v>1</v>
      </c>
      <c r="I17" s="536">
        <v>10</v>
      </c>
      <c r="J17" s="536">
        <v>12</v>
      </c>
      <c r="K17" s="536">
        <v>97.28</v>
      </c>
      <c r="L17" s="537">
        <v>1.75</v>
      </c>
      <c r="M17" s="538">
        <v>13.226381983035976</v>
      </c>
      <c r="N17" s="482"/>
      <c r="O17" s="482"/>
    </row>
    <row r="18" spans="2:15" x14ac:dyDescent="0.25">
      <c r="B18" s="533" t="s">
        <v>207</v>
      </c>
      <c r="C18" s="539" t="s">
        <v>622</v>
      </c>
      <c r="D18" s="525">
        <v>0</v>
      </c>
      <c r="E18" s="525">
        <v>0</v>
      </c>
      <c r="F18" s="525">
        <v>0</v>
      </c>
      <c r="G18" s="525">
        <v>0</v>
      </c>
      <c r="H18" s="525">
        <v>1</v>
      </c>
      <c r="I18" s="525">
        <v>0</v>
      </c>
      <c r="J18" s="525">
        <v>1</v>
      </c>
      <c r="K18" s="525">
        <v>1.52</v>
      </c>
      <c r="L18" s="540" t="s">
        <v>257</v>
      </c>
      <c r="M18" s="541" t="s">
        <v>257</v>
      </c>
      <c r="N18" s="482"/>
      <c r="O18" s="482"/>
    </row>
    <row r="19" spans="2:15" x14ac:dyDescent="0.25">
      <c r="B19" s="534"/>
      <c r="C19" s="535" t="s">
        <v>525</v>
      </c>
      <c r="D19" s="536">
        <v>0</v>
      </c>
      <c r="E19" s="536">
        <v>0</v>
      </c>
      <c r="F19" s="536">
        <v>0</v>
      </c>
      <c r="G19" s="536">
        <v>0</v>
      </c>
      <c r="H19" s="536">
        <v>1</v>
      </c>
      <c r="I19" s="536">
        <v>0</v>
      </c>
      <c r="J19" s="536">
        <v>1</v>
      </c>
      <c r="K19" s="536">
        <v>1.52</v>
      </c>
      <c r="L19" s="542" t="s">
        <v>257</v>
      </c>
      <c r="M19" s="543" t="s">
        <v>257</v>
      </c>
      <c r="N19" s="482"/>
      <c r="O19" s="482"/>
    </row>
    <row r="20" spans="2:15" ht="14.25" customHeight="1" x14ac:dyDescent="0.25">
      <c r="B20" s="533" t="s">
        <v>623</v>
      </c>
      <c r="C20" s="524" t="s">
        <v>263</v>
      </c>
      <c r="D20" s="525">
        <v>42810</v>
      </c>
      <c r="E20" s="525">
        <v>109487</v>
      </c>
      <c r="F20" s="525">
        <v>156719</v>
      </c>
      <c r="G20" s="525">
        <v>3391901.2599700009</v>
      </c>
      <c r="H20" s="525">
        <v>44826</v>
      </c>
      <c r="I20" s="525">
        <v>101638</v>
      </c>
      <c r="J20" s="525">
        <v>150237</v>
      </c>
      <c r="K20" s="525">
        <v>3248277.9479200002</v>
      </c>
      <c r="L20" s="540">
        <v>-3.8300163496326256E-2</v>
      </c>
      <c r="M20" s="541">
        <v>-4.2343010908068468E-2</v>
      </c>
      <c r="N20" s="482"/>
      <c r="O20" s="482"/>
    </row>
    <row r="21" spans="2:15" x14ac:dyDescent="0.25">
      <c r="B21" s="534"/>
      <c r="C21" s="535" t="s">
        <v>624</v>
      </c>
      <c r="D21" s="536">
        <v>42810</v>
      </c>
      <c r="E21" s="536">
        <v>109487</v>
      </c>
      <c r="F21" s="536">
        <v>156719</v>
      </c>
      <c r="G21" s="536">
        <v>3391901.2599700009</v>
      </c>
      <c r="H21" s="536">
        <v>44826</v>
      </c>
      <c r="I21" s="536">
        <v>101638</v>
      </c>
      <c r="J21" s="536">
        <v>150237</v>
      </c>
      <c r="K21" s="536">
        <v>3248277.9479200002</v>
      </c>
      <c r="L21" s="542">
        <v>-3.8300163496326256E-2</v>
      </c>
      <c r="M21" s="543">
        <v>-4.2343010908068468E-2</v>
      </c>
      <c r="N21" s="482"/>
      <c r="O21" s="482"/>
    </row>
    <row r="22" spans="2:15" ht="14.25" customHeight="1" x14ac:dyDescent="0.25">
      <c r="B22" s="544" t="s">
        <v>273</v>
      </c>
      <c r="C22" s="524" t="s">
        <v>277</v>
      </c>
      <c r="D22" s="525">
        <v>9997</v>
      </c>
      <c r="E22" s="525">
        <v>5779</v>
      </c>
      <c r="F22" s="525">
        <v>15873</v>
      </c>
      <c r="G22" s="525">
        <v>381844.95199999999</v>
      </c>
      <c r="H22" s="525">
        <v>9848</v>
      </c>
      <c r="I22" s="525">
        <v>4930</v>
      </c>
      <c r="J22" s="525">
        <v>14870</v>
      </c>
      <c r="K22" s="525">
        <v>350638.54499999998</v>
      </c>
      <c r="L22" s="540">
        <v>-6.3260649087221094E-2</v>
      </c>
      <c r="M22" s="541">
        <v>-8.1725335994490264E-2</v>
      </c>
      <c r="N22" s="482"/>
      <c r="O22" s="482"/>
    </row>
    <row r="23" spans="2:15" x14ac:dyDescent="0.25">
      <c r="B23" s="534"/>
      <c r="C23" s="535" t="s">
        <v>629</v>
      </c>
      <c r="D23" s="536">
        <v>9997</v>
      </c>
      <c r="E23" s="536">
        <v>5779</v>
      </c>
      <c r="F23" s="536">
        <v>15873</v>
      </c>
      <c r="G23" s="536">
        <v>381844.95199999999</v>
      </c>
      <c r="H23" s="536">
        <v>9848</v>
      </c>
      <c r="I23" s="536">
        <v>4930</v>
      </c>
      <c r="J23" s="536">
        <v>14870</v>
      </c>
      <c r="K23" s="536">
        <v>350638.54499999998</v>
      </c>
      <c r="L23" s="542">
        <v>-6.3260649087221094E-2</v>
      </c>
      <c r="M23" s="543">
        <v>-8.1725335994490264E-2</v>
      </c>
      <c r="N23" s="482"/>
      <c r="O23" s="482"/>
    </row>
    <row r="24" spans="2:15" ht="14.25" customHeight="1" x14ac:dyDescent="0.25">
      <c r="B24" s="1026" t="s">
        <v>630</v>
      </c>
      <c r="C24" s="524" t="s">
        <v>285</v>
      </c>
      <c r="D24" s="525">
        <v>11703</v>
      </c>
      <c r="E24" s="525">
        <v>2815</v>
      </c>
      <c r="F24" s="525">
        <v>17106</v>
      </c>
      <c r="G24" s="525">
        <v>77003.612999999998</v>
      </c>
      <c r="H24" s="525">
        <v>11692</v>
      </c>
      <c r="I24" s="525">
        <v>1909</v>
      </c>
      <c r="J24" s="525">
        <v>16979</v>
      </c>
      <c r="K24" s="525">
        <v>74527.862999999998</v>
      </c>
      <c r="L24" s="540">
        <v>-6.3162970106075217E-2</v>
      </c>
      <c r="M24" s="541">
        <v>-3.2151088806703136E-2</v>
      </c>
      <c r="N24" s="482"/>
      <c r="O24" s="482"/>
    </row>
    <row r="25" spans="2:15" ht="14.25" customHeight="1" x14ac:dyDescent="0.25">
      <c r="B25" s="1026"/>
      <c r="C25" s="539" t="s">
        <v>632</v>
      </c>
      <c r="D25" s="525">
        <v>1</v>
      </c>
      <c r="E25" s="525">
        <v>0</v>
      </c>
      <c r="F25" s="525">
        <v>1</v>
      </c>
      <c r="G25" s="525">
        <v>2</v>
      </c>
      <c r="H25" s="525">
        <v>0</v>
      </c>
      <c r="I25" s="525">
        <v>0</v>
      </c>
      <c r="J25" s="525">
        <v>0</v>
      </c>
      <c r="K25" s="525">
        <v>0</v>
      </c>
      <c r="L25" s="540">
        <v>-1</v>
      </c>
      <c r="M25" s="541">
        <v>-1</v>
      </c>
      <c r="N25" s="482"/>
      <c r="O25" s="482"/>
    </row>
    <row r="26" spans="2:15" x14ac:dyDescent="0.25">
      <c r="B26" s="534"/>
      <c r="C26" s="535" t="s">
        <v>633</v>
      </c>
      <c r="D26" s="536">
        <v>11704</v>
      </c>
      <c r="E26" s="536">
        <v>2815</v>
      </c>
      <c r="F26" s="536">
        <v>17107</v>
      </c>
      <c r="G26" s="536">
        <v>77005.612999999998</v>
      </c>
      <c r="H26" s="536">
        <v>11692</v>
      </c>
      <c r="I26" s="536">
        <v>1909</v>
      </c>
      <c r="J26" s="536">
        <v>16979</v>
      </c>
      <c r="K26" s="536">
        <v>74527.862999999998</v>
      </c>
      <c r="L26" s="542">
        <v>-6.322749500654315E-2</v>
      </c>
      <c r="M26" s="543">
        <v>-3.2176225907064725E-2</v>
      </c>
      <c r="N26" s="482"/>
      <c r="O26" s="482"/>
    </row>
    <row r="27" spans="2:15" x14ac:dyDescent="0.25">
      <c r="B27" s="1026" t="s">
        <v>286</v>
      </c>
      <c r="C27" s="539" t="s">
        <v>634</v>
      </c>
      <c r="D27" s="545">
        <v>0</v>
      </c>
      <c r="E27" s="545">
        <v>0</v>
      </c>
      <c r="F27" s="545">
        <v>0</v>
      </c>
      <c r="G27" s="545">
        <v>0</v>
      </c>
      <c r="H27" s="545">
        <v>258</v>
      </c>
      <c r="I27" s="545">
        <v>0</v>
      </c>
      <c r="J27" s="545">
        <v>494</v>
      </c>
      <c r="K27" s="545">
        <v>0</v>
      </c>
      <c r="L27" s="546" t="s">
        <v>257</v>
      </c>
      <c r="M27" s="547" t="s">
        <v>257</v>
      </c>
      <c r="N27" s="482"/>
      <c r="O27" s="482"/>
    </row>
    <row r="28" spans="2:15" x14ac:dyDescent="0.25">
      <c r="B28" s="1026"/>
      <c r="C28" s="539" t="s">
        <v>287</v>
      </c>
      <c r="D28" s="525">
        <v>148</v>
      </c>
      <c r="E28" s="525">
        <v>1</v>
      </c>
      <c r="F28" s="525">
        <v>241</v>
      </c>
      <c r="G28" s="525">
        <v>1512.7180000000001</v>
      </c>
      <c r="H28" s="525">
        <v>144</v>
      </c>
      <c r="I28" s="525">
        <v>1</v>
      </c>
      <c r="J28" s="525">
        <v>214</v>
      </c>
      <c r="K28" s="525">
        <v>1791.59</v>
      </c>
      <c r="L28" s="540">
        <v>-2.6845637583892617E-2</v>
      </c>
      <c r="M28" s="541">
        <v>0.18435161080915269</v>
      </c>
      <c r="N28" s="482"/>
      <c r="O28" s="482"/>
    </row>
    <row r="29" spans="2:15" x14ac:dyDescent="0.25">
      <c r="B29" s="1026"/>
      <c r="C29" s="539" t="s">
        <v>635</v>
      </c>
      <c r="D29" s="525">
        <v>0</v>
      </c>
      <c r="E29" s="525">
        <v>0</v>
      </c>
      <c r="F29" s="525">
        <v>0</v>
      </c>
      <c r="G29" s="525">
        <v>0</v>
      </c>
      <c r="H29" s="525">
        <v>1</v>
      </c>
      <c r="I29" s="525">
        <v>0</v>
      </c>
      <c r="J29" s="525">
        <v>2</v>
      </c>
      <c r="K29" s="525">
        <v>2.5</v>
      </c>
      <c r="L29" s="540" t="s">
        <v>257</v>
      </c>
      <c r="M29" s="541" t="s">
        <v>257</v>
      </c>
      <c r="N29" s="482"/>
      <c r="O29" s="482"/>
    </row>
    <row r="30" spans="2:15" x14ac:dyDescent="0.25">
      <c r="B30" s="1026"/>
      <c r="C30" s="539" t="s">
        <v>636</v>
      </c>
      <c r="D30" s="525">
        <v>13</v>
      </c>
      <c r="E30" s="525">
        <v>0</v>
      </c>
      <c r="F30" s="525">
        <v>20</v>
      </c>
      <c r="G30" s="525">
        <v>179.809</v>
      </c>
      <c r="H30" s="525">
        <v>22</v>
      </c>
      <c r="I30" s="525">
        <v>0</v>
      </c>
      <c r="J30" s="525">
        <v>40</v>
      </c>
      <c r="K30" s="525">
        <v>160.92500000000001</v>
      </c>
      <c r="L30" s="526">
        <v>0.69230769230769229</v>
      </c>
      <c r="M30" s="527">
        <v>-0.10502255170764525</v>
      </c>
      <c r="N30" s="482"/>
      <c r="O30" s="482"/>
    </row>
    <row r="31" spans="2:15" x14ac:dyDescent="0.25">
      <c r="B31" s="534"/>
      <c r="C31" s="535" t="s">
        <v>637</v>
      </c>
      <c r="D31" s="536">
        <v>161</v>
      </c>
      <c r="E31" s="536">
        <v>1</v>
      </c>
      <c r="F31" s="536">
        <v>261</v>
      </c>
      <c r="G31" s="536">
        <v>1692.527</v>
      </c>
      <c r="H31" s="536">
        <v>425</v>
      </c>
      <c r="I31" s="536">
        <v>1</v>
      </c>
      <c r="J31" s="536">
        <v>750</v>
      </c>
      <c r="K31" s="536">
        <v>1955.0150000000001</v>
      </c>
      <c r="L31" s="537">
        <v>1.6296296296296295</v>
      </c>
      <c r="M31" s="538">
        <v>0.15508644766080543</v>
      </c>
      <c r="N31" s="482"/>
      <c r="O31" s="482"/>
    </row>
    <row r="32" spans="2:15" ht="15" customHeight="1" x14ac:dyDescent="0.25">
      <c r="B32" s="1026" t="s">
        <v>638</v>
      </c>
      <c r="C32" s="524" t="s">
        <v>294</v>
      </c>
      <c r="D32" s="525">
        <v>621</v>
      </c>
      <c r="E32" s="525">
        <v>10</v>
      </c>
      <c r="F32" s="525">
        <v>796</v>
      </c>
      <c r="G32" s="525">
        <v>9040.1740000000009</v>
      </c>
      <c r="H32" s="525">
        <v>495</v>
      </c>
      <c r="I32" s="525">
        <v>2</v>
      </c>
      <c r="J32" s="525">
        <v>577</v>
      </c>
      <c r="K32" s="525">
        <v>6675.6509999999998</v>
      </c>
      <c r="L32" s="526">
        <v>-0.21236133122028525</v>
      </c>
      <c r="M32" s="527">
        <v>-0.2615572443627745</v>
      </c>
      <c r="N32" s="482"/>
      <c r="O32" s="482"/>
    </row>
    <row r="33" spans="2:20" ht="15" customHeight="1" x14ac:dyDescent="0.25">
      <c r="B33" s="1026"/>
      <c r="C33" s="524" t="s">
        <v>639</v>
      </c>
      <c r="D33" s="525">
        <v>228</v>
      </c>
      <c r="E33" s="525">
        <v>9</v>
      </c>
      <c r="F33" s="525">
        <v>270</v>
      </c>
      <c r="G33" s="525">
        <v>3828.3539999999998</v>
      </c>
      <c r="H33" s="525">
        <v>366</v>
      </c>
      <c r="I33" s="525">
        <v>7</v>
      </c>
      <c r="J33" s="525">
        <v>407</v>
      </c>
      <c r="K33" s="525">
        <v>6197.16</v>
      </c>
      <c r="L33" s="526">
        <v>0.57383966244725737</v>
      </c>
      <c r="M33" s="527">
        <v>0.61875312471103772</v>
      </c>
      <c r="N33" s="482"/>
      <c r="O33" s="495"/>
      <c r="P33" s="495"/>
      <c r="Q33" s="495"/>
      <c r="R33" s="495"/>
      <c r="S33" s="495"/>
      <c r="T33" s="495"/>
    </row>
    <row r="34" spans="2:20" x14ac:dyDescent="0.25">
      <c r="B34" s="1026"/>
      <c r="C34" s="524" t="s">
        <v>292</v>
      </c>
      <c r="D34" s="525">
        <v>5267</v>
      </c>
      <c r="E34" s="525">
        <v>231</v>
      </c>
      <c r="F34" s="525">
        <v>6052</v>
      </c>
      <c r="G34" s="525">
        <v>102884.74400000001</v>
      </c>
      <c r="H34" s="525">
        <v>5712</v>
      </c>
      <c r="I34" s="525">
        <v>451</v>
      </c>
      <c r="J34" s="525">
        <v>6671</v>
      </c>
      <c r="K34" s="525">
        <v>104930.996</v>
      </c>
      <c r="L34" s="526">
        <v>0.12095307384503456</v>
      </c>
      <c r="M34" s="527">
        <v>1.9888779623147949E-2</v>
      </c>
      <c r="N34" s="482"/>
      <c r="O34" s="482"/>
    </row>
    <row r="35" spans="2:20" x14ac:dyDescent="0.25">
      <c r="B35" s="534"/>
      <c r="C35" s="535" t="s">
        <v>646</v>
      </c>
      <c r="D35" s="536">
        <v>6116</v>
      </c>
      <c r="E35" s="536">
        <v>250</v>
      </c>
      <c r="F35" s="536">
        <v>7118</v>
      </c>
      <c r="G35" s="536">
        <v>115753.272</v>
      </c>
      <c r="H35" s="536">
        <v>6573</v>
      </c>
      <c r="I35" s="536">
        <v>460</v>
      </c>
      <c r="J35" s="536">
        <v>7655</v>
      </c>
      <c r="K35" s="536">
        <v>117803.807</v>
      </c>
      <c r="L35" s="537">
        <v>0.10477536914860194</v>
      </c>
      <c r="M35" s="538">
        <v>1.7714704427534485E-2</v>
      </c>
      <c r="N35" s="482"/>
      <c r="O35" s="482"/>
    </row>
    <row r="36" spans="2:20" x14ac:dyDescent="0.25">
      <c r="B36" s="1026" t="s">
        <v>298</v>
      </c>
      <c r="C36" s="524" t="s">
        <v>647</v>
      </c>
      <c r="D36" s="525">
        <v>442</v>
      </c>
      <c r="E36" s="525">
        <v>24</v>
      </c>
      <c r="F36" s="525">
        <v>502</v>
      </c>
      <c r="G36" s="525">
        <v>10673.382</v>
      </c>
      <c r="H36" s="525">
        <v>379</v>
      </c>
      <c r="I36" s="525">
        <v>69</v>
      </c>
      <c r="J36" s="525">
        <v>540</v>
      </c>
      <c r="K36" s="525">
        <v>9427.8989999999994</v>
      </c>
      <c r="L36" s="526">
        <v>-3.8626609442060089E-2</v>
      </c>
      <c r="M36" s="527">
        <v>-0.11669056724475899</v>
      </c>
      <c r="N36" s="482"/>
      <c r="O36" s="482"/>
    </row>
    <row r="37" spans="2:20" ht="15" customHeight="1" x14ac:dyDescent="0.25">
      <c r="B37" s="1026"/>
      <c r="C37" s="524" t="s">
        <v>300</v>
      </c>
      <c r="D37" s="525">
        <v>12207</v>
      </c>
      <c r="E37" s="525">
        <v>33473</v>
      </c>
      <c r="F37" s="525">
        <v>50742</v>
      </c>
      <c r="G37" s="525">
        <v>681264.24699999997</v>
      </c>
      <c r="H37" s="525">
        <v>13204</v>
      </c>
      <c r="I37" s="525">
        <v>31434</v>
      </c>
      <c r="J37" s="525">
        <v>49245</v>
      </c>
      <c r="K37" s="525">
        <v>703450.94200000004</v>
      </c>
      <c r="L37" s="526">
        <v>-2.2810858143607705E-2</v>
      </c>
      <c r="M37" s="527">
        <v>3.2566944614664424E-2</v>
      </c>
      <c r="N37" s="482"/>
      <c r="O37" s="482"/>
    </row>
    <row r="38" spans="2:20" ht="14.25" customHeight="1" x14ac:dyDescent="0.25">
      <c r="B38" s="1026"/>
      <c r="C38" s="524" t="s">
        <v>648</v>
      </c>
      <c r="D38" s="525">
        <v>92</v>
      </c>
      <c r="E38" s="525">
        <v>31867</v>
      </c>
      <c r="F38" s="525">
        <v>35244</v>
      </c>
      <c r="G38" s="525">
        <v>387165.10800000001</v>
      </c>
      <c r="H38" s="525">
        <v>95</v>
      </c>
      <c r="I38" s="525">
        <v>29631</v>
      </c>
      <c r="J38" s="525">
        <v>32986</v>
      </c>
      <c r="K38" s="525">
        <v>331806.89299999998</v>
      </c>
      <c r="L38" s="526">
        <v>-6.9870771926530864E-2</v>
      </c>
      <c r="M38" s="527">
        <v>-0.14298348135235375</v>
      </c>
      <c r="N38" s="482"/>
      <c r="O38" s="482"/>
    </row>
    <row r="39" spans="2:20" ht="14.25" customHeight="1" x14ac:dyDescent="0.25">
      <c r="B39" s="1026"/>
      <c r="C39" s="524" t="s">
        <v>649</v>
      </c>
      <c r="D39" s="525">
        <v>16</v>
      </c>
      <c r="E39" s="525">
        <v>0</v>
      </c>
      <c r="F39" s="525">
        <v>20</v>
      </c>
      <c r="G39" s="525">
        <v>320.25299999999999</v>
      </c>
      <c r="H39" s="525">
        <v>53</v>
      </c>
      <c r="I39" s="525">
        <v>1</v>
      </c>
      <c r="J39" s="525">
        <v>74</v>
      </c>
      <c r="K39" s="525">
        <v>918.726</v>
      </c>
      <c r="L39" s="526">
        <v>2.375</v>
      </c>
      <c r="M39" s="527">
        <v>1.86875064402207</v>
      </c>
      <c r="N39" s="482"/>
      <c r="O39" s="482"/>
    </row>
    <row r="40" spans="2:20" x14ac:dyDescent="0.25">
      <c r="B40" s="534"/>
      <c r="C40" s="548" t="s">
        <v>602</v>
      </c>
      <c r="D40" s="536">
        <v>12757</v>
      </c>
      <c r="E40" s="536">
        <v>65364</v>
      </c>
      <c r="F40" s="536">
        <v>86508</v>
      </c>
      <c r="G40" s="536">
        <v>1079422.99</v>
      </c>
      <c r="H40" s="536">
        <v>13731</v>
      </c>
      <c r="I40" s="536">
        <v>61138</v>
      </c>
      <c r="J40" s="536">
        <v>82845</v>
      </c>
      <c r="K40" s="536">
        <v>1045604.46</v>
      </c>
      <c r="L40" s="537">
        <v>-4.1627731339844598E-2</v>
      </c>
      <c r="M40" s="538">
        <v>-3.1330192439203125E-2</v>
      </c>
      <c r="N40" s="482"/>
      <c r="O40" s="482"/>
    </row>
    <row r="41" spans="2:20" ht="15.75" thickBot="1" x14ac:dyDescent="0.3">
      <c r="B41" s="1027" t="s">
        <v>484</v>
      </c>
      <c r="C41" s="1028"/>
      <c r="D41" s="549">
        <v>106376</v>
      </c>
      <c r="E41" s="549">
        <v>317626</v>
      </c>
      <c r="F41" s="549">
        <v>448638</v>
      </c>
      <c r="G41" s="549">
        <v>6599815.8763000015</v>
      </c>
      <c r="H41" s="549">
        <v>109973</v>
      </c>
      <c r="I41" s="549">
        <v>302274</v>
      </c>
      <c r="J41" s="549">
        <v>434912</v>
      </c>
      <c r="K41" s="549">
        <v>6555852.319600001</v>
      </c>
      <c r="L41" s="550">
        <v>-2.7723925830538534E-2</v>
      </c>
      <c r="M41" s="551">
        <v>-6.6613307892230854E-3</v>
      </c>
      <c r="N41" s="482"/>
      <c r="O41" s="482"/>
    </row>
    <row r="42" spans="2:20" x14ac:dyDescent="0.25">
      <c r="B42" s="1029" t="s">
        <v>664</v>
      </c>
      <c r="C42" s="1029"/>
      <c r="D42" s="1029"/>
      <c r="E42" s="1029"/>
      <c r="F42" s="1029"/>
      <c r="G42" s="1029"/>
      <c r="H42" s="1029"/>
      <c r="I42" s="1029"/>
      <c r="J42" s="1029"/>
      <c r="K42" s="1029"/>
      <c r="L42" s="1029"/>
      <c r="M42" s="1029"/>
      <c r="N42" s="482"/>
      <c r="O42" s="482"/>
    </row>
    <row r="43" spans="2:20" x14ac:dyDescent="0.25">
      <c r="B43" s="1030"/>
      <c r="C43" s="1030"/>
      <c r="D43" s="1030"/>
      <c r="E43" s="1030"/>
      <c r="F43" s="1030"/>
      <c r="G43" s="1030"/>
      <c r="H43" s="1030"/>
      <c r="I43" s="1030"/>
      <c r="J43" s="1030"/>
      <c r="K43" s="1030"/>
      <c r="L43" s="1030"/>
      <c r="M43" s="1030"/>
      <c r="N43" s="482"/>
      <c r="O43" s="482"/>
    </row>
    <row r="45" spans="2:20" x14ac:dyDescent="0.25">
      <c r="D45" s="473"/>
      <c r="E45" s="473"/>
      <c r="F45" s="473"/>
      <c r="G45" s="473"/>
      <c r="H45" s="473"/>
      <c r="I45" s="473"/>
      <c r="J45" s="473"/>
      <c r="K45" s="473"/>
    </row>
  </sheetData>
  <mergeCells count="21">
    <mergeCell ref="L3:L5"/>
    <mergeCell ref="M3:M5"/>
    <mergeCell ref="D4:E4"/>
    <mergeCell ref="F4:F5"/>
    <mergeCell ref="G4:G5"/>
    <mergeCell ref="H4:I4"/>
    <mergeCell ref="B27:B30"/>
    <mergeCell ref="B3:B5"/>
    <mergeCell ref="C3:C5"/>
    <mergeCell ref="D3:G3"/>
    <mergeCell ref="H3:K3"/>
    <mergeCell ref="J4:J5"/>
    <mergeCell ref="K4:K5"/>
    <mergeCell ref="B6:B8"/>
    <mergeCell ref="B12:B14"/>
    <mergeCell ref="B24:B25"/>
    <mergeCell ref="B32:B34"/>
    <mergeCell ref="B36:B39"/>
    <mergeCell ref="B41:C41"/>
    <mergeCell ref="B42:M42"/>
    <mergeCell ref="B43:M43"/>
  </mergeCells>
  <pageMargins left="0.7" right="0.7" top="0.75" bottom="0.75" header="0.3" footer="0.3"/>
  <pageSetup paperSize="175" scale="4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7"/>
  <sheetViews>
    <sheetView zoomScaleNormal="100" workbookViewId="0">
      <selection activeCell="B3" sqref="B3:M43"/>
    </sheetView>
  </sheetViews>
  <sheetFormatPr baseColWidth="10" defaultColWidth="11.42578125" defaultRowHeight="15" x14ac:dyDescent="0.25"/>
  <cols>
    <col min="1" max="2" width="11.42578125" style="122"/>
    <col min="3" max="3" width="31.42578125" style="122" customWidth="1"/>
    <col min="4" max="14" width="11.42578125" style="122"/>
    <col min="15" max="15" width="4" style="122" customWidth="1"/>
    <col min="16" max="16384" width="11.42578125" style="122"/>
  </cols>
  <sheetData>
    <row r="2" spans="2:15" ht="15.75" thickBot="1" x14ac:dyDescent="0.3">
      <c r="B2" s="552" t="s">
        <v>665</v>
      </c>
    </row>
    <row r="3" spans="2:15" ht="14.45" customHeight="1" x14ac:dyDescent="0.25">
      <c r="B3" s="1032" t="s">
        <v>607</v>
      </c>
      <c r="C3" s="1034" t="s">
        <v>608</v>
      </c>
      <c r="D3" s="1045">
        <v>2015</v>
      </c>
      <c r="E3" s="1045"/>
      <c r="F3" s="1045"/>
      <c r="G3" s="1045"/>
      <c r="H3" s="1045">
        <v>2016</v>
      </c>
      <c r="I3" s="1045"/>
      <c r="J3" s="1045"/>
      <c r="K3" s="1045"/>
      <c r="L3" s="1046" t="s">
        <v>659</v>
      </c>
      <c r="M3" s="1039" t="s">
        <v>660</v>
      </c>
    </row>
    <row r="4" spans="2:15" x14ac:dyDescent="0.25">
      <c r="B4" s="1033"/>
      <c r="C4" s="1035"/>
      <c r="D4" s="1031" t="s">
        <v>661</v>
      </c>
      <c r="E4" s="1031"/>
      <c r="F4" s="1031" t="s">
        <v>662</v>
      </c>
      <c r="G4" s="1031" t="s">
        <v>663</v>
      </c>
      <c r="H4" s="1031" t="s">
        <v>661</v>
      </c>
      <c r="I4" s="1031"/>
      <c r="J4" s="1031" t="s">
        <v>662</v>
      </c>
      <c r="K4" s="1031" t="s">
        <v>663</v>
      </c>
      <c r="L4" s="1047"/>
      <c r="M4" s="1040"/>
    </row>
    <row r="5" spans="2:15" x14ac:dyDescent="0.25">
      <c r="B5" s="1033"/>
      <c r="C5" s="1035"/>
      <c r="D5" s="523" t="s">
        <v>615</v>
      </c>
      <c r="E5" s="523" t="s">
        <v>616</v>
      </c>
      <c r="F5" s="1031"/>
      <c r="G5" s="1031"/>
      <c r="H5" s="523" t="s">
        <v>615</v>
      </c>
      <c r="I5" s="523" t="s">
        <v>616</v>
      </c>
      <c r="J5" s="1031"/>
      <c r="K5" s="1031"/>
      <c r="L5" s="1047"/>
      <c r="M5" s="1040"/>
    </row>
    <row r="6" spans="2:15" x14ac:dyDescent="0.25">
      <c r="B6" s="1026" t="s">
        <v>224</v>
      </c>
      <c r="C6" s="553" t="s">
        <v>617</v>
      </c>
      <c r="D6" s="525">
        <v>239</v>
      </c>
      <c r="E6" s="525">
        <v>1</v>
      </c>
      <c r="F6" s="525">
        <v>256</v>
      </c>
      <c r="G6" s="525">
        <v>3500.5219999999999</v>
      </c>
      <c r="H6" s="525">
        <v>119</v>
      </c>
      <c r="I6" s="525">
        <v>4</v>
      </c>
      <c r="J6" s="525">
        <v>135</v>
      </c>
      <c r="K6" s="525">
        <v>1947.0321999999999</v>
      </c>
      <c r="L6" s="526">
        <v>-0.48749999999999999</v>
      </c>
      <c r="M6" s="527">
        <v>-0.44378804075506451</v>
      </c>
      <c r="N6" s="482"/>
      <c r="O6" s="482"/>
    </row>
    <row r="7" spans="2:15" x14ac:dyDescent="0.25">
      <c r="B7" s="1026"/>
      <c r="C7" s="553" t="s">
        <v>225</v>
      </c>
      <c r="D7" s="525">
        <v>2119</v>
      </c>
      <c r="E7" s="525">
        <v>94823</v>
      </c>
      <c r="F7" s="525">
        <v>98075</v>
      </c>
      <c r="G7" s="525">
        <v>1840500.9423600002</v>
      </c>
      <c r="H7" s="525">
        <v>1597</v>
      </c>
      <c r="I7" s="525">
        <v>92447</v>
      </c>
      <c r="J7" s="525">
        <v>95184</v>
      </c>
      <c r="K7" s="525">
        <v>1822615.3583099996</v>
      </c>
      <c r="L7" s="526">
        <v>-2.9894163520455486E-2</v>
      </c>
      <c r="M7" s="527">
        <v>-9.7177804359429576E-3</v>
      </c>
      <c r="N7" s="482"/>
      <c r="O7" s="482"/>
    </row>
    <row r="8" spans="2:15" ht="13.5" customHeight="1" x14ac:dyDescent="0.25">
      <c r="B8" s="1026"/>
      <c r="C8" s="553" t="s">
        <v>226</v>
      </c>
      <c r="D8" s="525">
        <v>15010</v>
      </c>
      <c r="E8" s="525">
        <v>9873</v>
      </c>
      <c r="F8" s="525">
        <v>25974</v>
      </c>
      <c r="G8" s="525">
        <v>200806.04578000004</v>
      </c>
      <c r="H8" s="525">
        <v>14890</v>
      </c>
      <c r="I8" s="525">
        <v>10033</v>
      </c>
      <c r="J8" s="525">
        <v>26025</v>
      </c>
      <c r="K8" s="525">
        <v>191819.95340000003</v>
      </c>
      <c r="L8" s="526">
        <v>1.607523208616346E-3</v>
      </c>
      <c r="M8" s="527">
        <v>-4.475010871856433E-2</v>
      </c>
      <c r="N8" s="482"/>
      <c r="O8" s="482"/>
    </row>
    <row r="9" spans="2:15" x14ac:dyDescent="0.25">
      <c r="B9" s="528"/>
      <c r="C9" s="554" t="s">
        <v>600</v>
      </c>
      <c r="D9" s="530">
        <v>17368</v>
      </c>
      <c r="E9" s="530">
        <v>104697</v>
      </c>
      <c r="F9" s="530">
        <v>124305</v>
      </c>
      <c r="G9" s="530">
        <v>2044807.5101400004</v>
      </c>
      <c r="H9" s="530">
        <v>16606</v>
      </c>
      <c r="I9" s="530">
        <v>102484</v>
      </c>
      <c r="J9" s="530">
        <f>SUM(J6:J8)</f>
        <v>121344</v>
      </c>
      <c r="K9" s="530">
        <v>2016382.3439099996</v>
      </c>
      <c r="L9" s="531">
        <v>-2.4372260680784796E-2</v>
      </c>
      <c r="M9" s="532">
        <v>-1.3901145261372094E-2</v>
      </c>
      <c r="N9" s="482"/>
      <c r="O9" s="482"/>
    </row>
    <row r="10" spans="2:15" x14ac:dyDescent="0.25">
      <c r="B10" s="533" t="s">
        <v>232</v>
      </c>
      <c r="C10" s="553" t="s">
        <v>233</v>
      </c>
      <c r="D10" s="525">
        <v>6354</v>
      </c>
      <c r="E10" s="525">
        <v>12995</v>
      </c>
      <c r="F10" s="525">
        <v>19982</v>
      </c>
      <c r="G10" s="525">
        <v>299787.48907000001</v>
      </c>
      <c r="H10" s="525">
        <v>6278</v>
      </c>
      <c r="I10" s="525">
        <v>14011</v>
      </c>
      <c r="J10" s="525">
        <v>22592</v>
      </c>
      <c r="K10" s="525">
        <v>326195.64406000002</v>
      </c>
      <c r="L10" s="526">
        <v>4.8581322032146268E-2</v>
      </c>
      <c r="M10" s="527">
        <v>8.8089583297566332E-2</v>
      </c>
      <c r="N10" s="482"/>
      <c r="O10" s="482"/>
    </row>
    <row r="11" spans="2:15" x14ac:dyDescent="0.25">
      <c r="B11" s="534"/>
      <c r="C11" s="548" t="s">
        <v>601</v>
      </c>
      <c r="D11" s="536">
        <v>6354</v>
      </c>
      <c r="E11" s="536">
        <v>12995</v>
      </c>
      <c r="F11" s="536">
        <f>SUM(F10)</f>
        <v>19982</v>
      </c>
      <c r="G11" s="536">
        <v>299787.48907000001</v>
      </c>
      <c r="H11" s="536">
        <v>6278</v>
      </c>
      <c r="I11" s="536">
        <v>14011</v>
      </c>
      <c r="J11" s="536">
        <f>SUM(J10)</f>
        <v>22592</v>
      </c>
      <c r="K11" s="536">
        <v>326195.64406000002</v>
      </c>
      <c r="L11" s="537">
        <v>4.8581322032146268E-2</v>
      </c>
      <c r="M11" s="538">
        <v>8.8089583297566332E-2</v>
      </c>
      <c r="N11" s="482"/>
      <c r="O11" s="482"/>
    </row>
    <row r="12" spans="2:15" x14ac:dyDescent="0.25">
      <c r="B12" s="1026" t="s">
        <v>205</v>
      </c>
      <c r="C12" s="553" t="s">
        <v>241</v>
      </c>
      <c r="D12" s="525">
        <v>41</v>
      </c>
      <c r="E12" s="525">
        <v>3041</v>
      </c>
      <c r="F12" s="525">
        <v>3084</v>
      </c>
      <c r="G12" s="525">
        <v>63837.323320000003</v>
      </c>
      <c r="H12" s="525">
        <v>28</v>
      </c>
      <c r="I12" s="525">
        <v>3053</v>
      </c>
      <c r="J12" s="525">
        <v>3092</v>
      </c>
      <c r="K12" s="525">
        <v>54054.779570000006</v>
      </c>
      <c r="L12" s="526">
        <v>-3.2446463335500386E-4</v>
      </c>
      <c r="M12" s="527">
        <v>-0.15324175954186914</v>
      </c>
      <c r="N12" s="482"/>
      <c r="O12" s="482"/>
    </row>
    <row r="13" spans="2:15" ht="12.75" customHeight="1" x14ac:dyDescent="0.25">
      <c r="B13" s="1026"/>
      <c r="C13" s="553" t="s">
        <v>244</v>
      </c>
      <c r="D13" s="525">
        <v>1127</v>
      </c>
      <c r="E13" s="525">
        <v>33</v>
      </c>
      <c r="F13" s="525">
        <v>1160</v>
      </c>
      <c r="G13" s="525">
        <v>15414.424199999999</v>
      </c>
      <c r="H13" s="525">
        <v>1030</v>
      </c>
      <c r="I13" s="525">
        <v>17</v>
      </c>
      <c r="J13" s="525">
        <v>1046</v>
      </c>
      <c r="K13" s="525">
        <v>13221.643400000001</v>
      </c>
      <c r="L13" s="526">
        <v>-9.7413793103448221E-2</v>
      </c>
      <c r="M13" s="527">
        <v>-0.14225512231588899</v>
      </c>
      <c r="N13" s="482"/>
      <c r="O13" s="482"/>
    </row>
    <row r="14" spans="2:15" ht="13.5" customHeight="1" x14ac:dyDescent="0.25">
      <c r="B14" s="1026"/>
      <c r="C14" s="553" t="s">
        <v>242</v>
      </c>
      <c r="D14" s="525">
        <v>1418</v>
      </c>
      <c r="E14" s="525">
        <v>9933</v>
      </c>
      <c r="F14" s="525">
        <v>11390</v>
      </c>
      <c r="G14" s="525">
        <v>186370.70430999997</v>
      </c>
      <c r="H14" s="525">
        <v>1168</v>
      </c>
      <c r="I14" s="525">
        <v>9548</v>
      </c>
      <c r="J14" s="525">
        <v>10829</v>
      </c>
      <c r="K14" s="525">
        <v>175680.70864000003</v>
      </c>
      <c r="L14" s="526">
        <v>-5.5942207735001359E-2</v>
      </c>
      <c r="M14" s="527">
        <v>-5.735877701153469E-2</v>
      </c>
      <c r="N14" s="482"/>
      <c r="O14" s="482"/>
    </row>
    <row r="15" spans="2:15" x14ac:dyDescent="0.25">
      <c r="B15" s="534"/>
      <c r="C15" s="548" t="s">
        <v>523</v>
      </c>
      <c r="D15" s="536">
        <v>2586</v>
      </c>
      <c r="E15" s="536">
        <v>13007</v>
      </c>
      <c r="F15" s="536">
        <v>15634</v>
      </c>
      <c r="G15" s="536">
        <v>265622.45182999998</v>
      </c>
      <c r="H15" s="536">
        <v>2226</v>
      </c>
      <c r="I15" s="536">
        <v>12618</v>
      </c>
      <c r="J15" s="536">
        <v>14967</v>
      </c>
      <c r="K15" s="536">
        <v>242957.13161000004</v>
      </c>
      <c r="L15" s="537">
        <v>-4.8034374398768676E-2</v>
      </c>
      <c r="M15" s="538">
        <v>-8.5329082928975786E-2</v>
      </c>
      <c r="N15" s="482"/>
      <c r="O15" s="482"/>
    </row>
    <row r="16" spans="2:15" ht="14.25" customHeight="1" x14ac:dyDescent="0.25">
      <c r="B16" s="1043" t="s">
        <v>619</v>
      </c>
      <c r="C16" s="553" t="s">
        <v>251</v>
      </c>
      <c r="D16" s="525">
        <v>36</v>
      </c>
      <c r="E16" s="525">
        <v>1</v>
      </c>
      <c r="F16" s="525">
        <v>38</v>
      </c>
      <c r="G16" s="525">
        <v>211.97152000000003</v>
      </c>
      <c r="H16" s="525">
        <v>1</v>
      </c>
      <c r="I16" s="525">
        <v>1</v>
      </c>
      <c r="J16" s="525">
        <v>2</v>
      </c>
      <c r="K16" s="525">
        <v>15.315</v>
      </c>
      <c r="L16" s="526">
        <v>-0.94594594594594594</v>
      </c>
      <c r="M16" s="527">
        <v>-0.92774972788797294</v>
      </c>
      <c r="N16" s="482"/>
      <c r="O16" s="482"/>
    </row>
    <row r="17" spans="2:15" ht="14.25" customHeight="1" x14ac:dyDescent="0.25">
      <c r="B17" s="1044"/>
      <c r="C17" s="553" t="s">
        <v>666</v>
      </c>
      <c r="D17" s="525">
        <v>0</v>
      </c>
      <c r="E17" s="525">
        <v>0</v>
      </c>
      <c r="F17" s="525">
        <v>0</v>
      </c>
      <c r="G17" s="525">
        <v>0</v>
      </c>
      <c r="H17" s="525">
        <v>2</v>
      </c>
      <c r="I17" s="525">
        <v>0</v>
      </c>
      <c r="J17" s="525">
        <v>2</v>
      </c>
      <c r="K17" s="525">
        <v>0</v>
      </c>
      <c r="L17" s="540" t="s">
        <v>257</v>
      </c>
      <c r="M17" s="541" t="s">
        <v>257</v>
      </c>
      <c r="N17" s="482"/>
      <c r="O17" s="482"/>
    </row>
    <row r="18" spans="2:15" x14ac:dyDescent="0.25">
      <c r="B18" s="534"/>
      <c r="C18" s="548" t="s">
        <v>621</v>
      </c>
      <c r="D18" s="536">
        <v>36</v>
      </c>
      <c r="E18" s="536">
        <v>1</v>
      </c>
      <c r="F18" s="536">
        <v>38</v>
      </c>
      <c r="G18" s="536">
        <v>211.97152000000003</v>
      </c>
      <c r="H18" s="536">
        <v>3</v>
      </c>
      <c r="I18" s="536">
        <v>1</v>
      </c>
      <c r="J18" s="536">
        <v>4</v>
      </c>
      <c r="K18" s="536">
        <v>15.315</v>
      </c>
      <c r="L18" s="537">
        <v>-0.89189189189189189</v>
      </c>
      <c r="M18" s="538">
        <v>-0.92774972788797294</v>
      </c>
      <c r="N18" s="482"/>
      <c r="O18" s="482"/>
    </row>
    <row r="19" spans="2:15" x14ac:dyDescent="0.25">
      <c r="B19" s="533" t="s">
        <v>207</v>
      </c>
      <c r="C19" s="555" t="s">
        <v>622</v>
      </c>
      <c r="D19" s="525">
        <v>1</v>
      </c>
      <c r="E19" s="525">
        <v>0</v>
      </c>
      <c r="F19" s="525">
        <v>1</v>
      </c>
      <c r="G19" s="525">
        <v>2.7</v>
      </c>
      <c r="H19" s="525">
        <v>0</v>
      </c>
      <c r="I19" s="525">
        <v>0</v>
      </c>
      <c r="J19" s="525">
        <v>0</v>
      </c>
      <c r="K19" s="525">
        <v>0</v>
      </c>
      <c r="L19" s="526">
        <v>-1</v>
      </c>
      <c r="M19" s="527">
        <v>-1</v>
      </c>
      <c r="N19" s="482"/>
      <c r="O19" s="482"/>
    </row>
    <row r="20" spans="2:15" x14ac:dyDescent="0.25">
      <c r="B20" s="534"/>
      <c r="C20" s="548" t="s">
        <v>525</v>
      </c>
      <c r="D20" s="536">
        <v>1</v>
      </c>
      <c r="E20" s="536">
        <v>0</v>
      </c>
      <c r="F20" s="536">
        <v>1</v>
      </c>
      <c r="G20" s="536">
        <v>2.7</v>
      </c>
      <c r="H20" s="536">
        <v>0</v>
      </c>
      <c r="I20" s="536">
        <v>0</v>
      </c>
      <c r="J20" s="536">
        <v>0</v>
      </c>
      <c r="K20" s="536">
        <v>0</v>
      </c>
      <c r="L20" s="537">
        <v>-1</v>
      </c>
      <c r="M20" s="538">
        <v>-1</v>
      </c>
      <c r="N20" s="482"/>
      <c r="O20" s="482"/>
    </row>
    <row r="21" spans="2:15" ht="14.25" customHeight="1" x14ac:dyDescent="0.25">
      <c r="B21" s="533" t="s">
        <v>623</v>
      </c>
      <c r="C21" s="553" t="s">
        <v>263</v>
      </c>
      <c r="D21" s="525">
        <v>40747</v>
      </c>
      <c r="E21" s="525">
        <v>104092</v>
      </c>
      <c r="F21" s="525">
        <v>149978</v>
      </c>
      <c r="G21" s="525">
        <v>1141216.2020200004</v>
      </c>
      <c r="H21" s="525">
        <v>43548</v>
      </c>
      <c r="I21" s="525">
        <v>95045</v>
      </c>
      <c r="J21" s="525">
        <v>143848</v>
      </c>
      <c r="K21" s="525">
        <v>1140217.7970899993</v>
      </c>
      <c r="L21" s="526">
        <v>-4.312374429539001E-2</v>
      </c>
      <c r="M21" s="527">
        <v>-8.748604587227593E-4</v>
      </c>
      <c r="N21" s="482"/>
      <c r="O21" s="482"/>
    </row>
    <row r="22" spans="2:15" x14ac:dyDescent="0.25">
      <c r="B22" s="534"/>
      <c r="C22" s="548" t="s">
        <v>624</v>
      </c>
      <c r="D22" s="536">
        <v>40747</v>
      </c>
      <c r="E22" s="536">
        <v>104092</v>
      </c>
      <c r="F22" s="536">
        <v>149978</v>
      </c>
      <c r="G22" s="536">
        <v>1141216.2020200004</v>
      </c>
      <c r="H22" s="536">
        <v>43548</v>
      </c>
      <c r="I22" s="536">
        <v>95045</v>
      </c>
      <c r="J22" s="536">
        <v>143848</v>
      </c>
      <c r="K22" s="536">
        <v>1140217.7970899993</v>
      </c>
      <c r="L22" s="537">
        <v>-4.312374429539001E-2</v>
      </c>
      <c r="M22" s="538">
        <v>-8.748604587227593E-4</v>
      </c>
      <c r="N22" s="482"/>
      <c r="O22" s="482"/>
    </row>
    <row r="23" spans="2:15" ht="15" customHeight="1" x14ac:dyDescent="0.25">
      <c r="B23" s="544" t="s">
        <v>273</v>
      </c>
      <c r="C23" s="553" t="s">
        <v>277</v>
      </c>
      <c r="D23" s="525">
        <v>10025</v>
      </c>
      <c r="E23" s="525">
        <v>3984</v>
      </c>
      <c r="F23" s="525">
        <v>14170</v>
      </c>
      <c r="G23" s="525">
        <v>56634.601000000002</v>
      </c>
      <c r="H23" s="525">
        <v>8750</v>
      </c>
      <c r="I23" s="525">
        <v>3737</v>
      </c>
      <c r="J23" s="525">
        <v>12586</v>
      </c>
      <c r="K23" s="525">
        <v>44666.824000000001</v>
      </c>
      <c r="L23" s="526">
        <v>-0.1086444428581626</v>
      </c>
      <c r="M23" s="527">
        <v>-0.21131564076879436</v>
      </c>
      <c r="N23" s="482"/>
      <c r="O23" s="482"/>
    </row>
    <row r="24" spans="2:15" x14ac:dyDescent="0.25">
      <c r="B24" s="534"/>
      <c r="C24" s="548" t="s">
        <v>629</v>
      </c>
      <c r="D24" s="536">
        <v>10025</v>
      </c>
      <c r="E24" s="536">
        <v>3984</v>
      </c>
      <c r="F24" s="536">
        <v>14170</v>
      </c>
      <c r="G24" s="536">
        <v>56634.601000000002</v>
      </c>
      <c r="H24" s="536">
        <v>8750</v>
      </c>
      <c r="I24" s="536">
        <v>3737</v>
      </c>
      <c r="J24" s="536">
        <v>12586</v>
      </c>
      <c r="K24" s="536">
        <v>44666.824000000001</v>
      </c>
      <c r="L24" s="537">
        <v>-0.1086444428581626</v>
      </c>
      <c r="M24" s="538">
        <v>-0.21131564076879436</v>
      </c>
      <c r="N24" s="482"/>
      <c r="O24" s="482"/>
    </row>
    <row r="25" spans="2:15" ht="14.25" customHeight="1" x14ac:dyDescent="0.25">
      <c r="B25" s="1026" t="s">
        <v>630</v>
      </c>
      <c r="C25" s="553" t="s">
        <v>285</v>
      </c>
      <c r="D25" s="525">
        <v>14414</v>
      </c>
      <c r="E25" s="525">
        <v>3914</v>
      </c>
      <c r="F25" s="525">
        <v>20505</v>
      </c>
      <c r="G25" s="525">
        <v>282504.51799999998</v>
      </c>
      <c r="H25" s="525">
        <v>14863</v>
      </c>
      <c r="I25" s="525">
        <v>2825</v>
      </c>
      <c r="J25" s="525">
        <v>20128</v>
      </c>
      <c r="K25" s="525">
        <v>271907.46899999998</v>
      </c>
      <c r="L25" s="526">
        <v>-3.4919249236141425E-2</v>
      </c>
      <c r="M25" s="527">
        <v>-3.751107796442392E-2</v>
      </c>
      <c r="N25" s="482"/>
      <c r="O25" s="482"/>
    </row>
    <row r="26" spans="2:15" ht="14.25" customHeight="1" x14ac:dyDescent="0.25">
      <c r="B26" s="1026"/>
      <c r="C26" s="555" t="s">
        <v>632</v>
      </c>
      <c r="D26" s="525">
        <v>1</v>
      </c>
      <c r="E26" s="525">
        <v>0</v>
      </c>
      <c r="F26" s="525">
        <v>1</v>
      </c>
      <c r="G26" s="525">
        <v>2</v>
      </c>
      <c r="H26" s="525">
        <v>0</v>
      </c>
      <c r="I26" s="525">
        <v>0</v>
      </c>
      <c r="J26" s="525">
        <v>0</v>
      </c>
      <c r="K26" s="525">
        <v>0</v>
      </c>
      <c r="L26" s="526">
        <v>-1</v>
      </c>
      <c r="M26" s="527">
        <v>-1</v>
      </c>
      <c r="N26" s="482"/>
      <c r="O26" s="482"/>
    </row>
    <row r="27" spans="2:15" x14ac:dyDescent="0.25">
      <c r="B27" s="534"/>
      <c r="C27" s="548" t="s">
        <v>633</v>
      </c>
      <c r="D27" s="536">
        <v>14415</v>
      </c>
      <c r="E27" s="536">
        <v>3914</v>
      </c>
      <c r="F27" s="536">
        <v>20506</v>
      </c>
      <c r="G27" s="536">
        <v>282506.51799999998</v>
      </c>
      <c r="H27" s="536">
        <v>14863</v>
      </c>
      <c r="I27" s="536">
        <v>2825</v>
      </c>
      <c r="J27" s="536">
        <v>20128</v>
      </c>
      <c r="K27" s="536">
        <v>271907.46899999998</v>
      </c>
      <c r="L27" s="537">
        <v>-3.4971902449669925E-2</v>
      </c>
      <c r="M27" s="538">
        <v>-3.7517891888073182E-2</v>
      </c>
      <c r="N27" s="482"/>
      <c r="O27" s="482"/>
    </row>
    <row r="28" spans="2:15" x14ac:dyDescent="0.25">
      <c r="B28" s="1026" t="s">
        <v>286</v>
      </c>
      <c r="C28" s="539" t="s">
        <v>634</v>
      </c>
      <c r="D28" s="545">
        <v>0</v>
      </c>
      <c r="E28" s="545">
        <v>0</v>
      </c>
      <c r="F28" s="545">
        <v>0</v>
      </c>
      <c r="G28" s="545">
        <v>0</v>
      </c>
      <c r="H28" s="545">
        <v>259</v>
      </c>
      <c r="I28" s="545">
        <v>0</v>
      </c>
      <c r="J28" s="545">
        <v>496</v>
      </c>
      <c r="K28" s="545">
        <v>0</v>
      </c>
      <c r="L28" s="546" t="s">
        <v>257</v>
      </c>
      <c r="M28" s="547" t="s">
        <v>257</v>
      </c>
      <c r="N28" s="482"/>
      <c r="O28" s="482"/>
    </row>
    <row r="29" spans="2:15" x14ac:dyDescent="0.25">
      <c r="B29" s="1026"/>
      <c r="C29" s="539" t="s">
        <v>287</v>
      </c>
      <c r="D29" s="525">
        <v>114</v>
      </c>
      <c r="E29" s="525">
        <v>0</v>
      </c>
      <c r="F29" s="525">
        <v>181</v>
      </c>
      <c r="G29" s="525">
        <v>189.30199999999999</v>
      </c>
      <c r="H29" s="525">
        <v>150</v>
      </c>
      <c r="I29" s="525">
        <v>1</v>
      </c>
      <c r="J29" s="525">
        <v>183</v>
      </c>
      <c r="K29" s="525">
        <v>311.21300000000002</v>
      </c>
      <c r="L29" s="526">
        <v>0.32456140350877194</v>
      </c>
      <c r="M29" s="541">
        <v>0.64400270467295662</v>
      </c>
      <c r="N29" s="482"/>
      <c r="O29" s="482"/>
    </row>
    <row r="30" spans="2:15" x14ac:dyDescent="0.25">
      <c r="B30" s="1026"/>
      <c r="C30" s="539" t="s">
        <v>635</v>
      </c>
      <c r="D30" s="525">
        <v>3</v>
      </c>
      <c r="E30" s="525">
        <v>0</v>
      </c>
      <c r="F30" s="525">
        <v>3</v>
      </c>
      <c r="G30" s="525">
        <v>0</v>
      </c>
      <c r="H30" s="525">
        <v>1</v>
      </c>
      <c r="I30" s="525">
        <v>0</v>
      </c>
      <c r="J30" s="525">
        <v>2</v>
      </c>
      <c r="K30" s="525">
        <v>2.5</v>
      </c>
      <c r="L30" s="526">
        <v>-0.66666666666666663</v>
      </c>
      <c r="M30" s="541" t="s">
        <v>257</v>
      </c>
      <c r="N30" s="482"/>
      <c r="O30" s="482"/>
    </row>
    <row r="31" spans="2:15" x14ac:dyDescent="0.25">
      <c r="B31" s="1026"/>
      <c r="C31" s="539" t="s">
        <v>636</v>
      </c>
      <c r="D31" s="525">
        <v>10</v>
      </c>
      <c r="E31" s="525">
        <v>0</v>
      </c>
      <c r="F31" s="525">
        <v>14</v>
      </c>
      <c r="G31" s="525">
        <v>48.148000000000003</v>
      </c>
      <c r="H31" s="525">
        <v>22</v>
      </c>
      <c r="I31" s="525">
        <v>0</v>
      </c>
      <c r="J31" s="525">
        <v>38</v>
      </c>
      <c r="K31" s="525">
        <v>5005</v>
      </c>
      <c r="L31" s="526">
        <v>1.2</v>
      </c>
      <c r="M31" s="556">
        <v>102.95031984713798</v>
      </c>
      <c r="N31" s="557"/>
      <c r="O31" s="482"/>
    </row>
    <row r="32" spans="2:15" x14ac:dyDescent="0.25">
      <c r="B32" s="534"/>
      <c r="C32" s="535" t="s">
        <v>637</v>
      </c>
      <c r="D32" s="536">
        <v>127</v>
      </c>
      <c r="E32" s="536">
        <v>0</v>
      </c>
      <c r="F32" s="536">
        <v>198</v>
      </c>
      <c r="G32" s="536">
        <v>237.45</v>
      </c>
      <c r="H32" s="536">
        <v>432</v>
      </c>
      <c r="I32" s="536">
        <v>1</v>
      </c>
      <c r="J32" s="536">
        <v>719</v>
      </c>
      <c r="K32" s="536">
        <v>5318.7129999999997</v>
      </c>
      <c r="L32" s="537">
        <v>2.409448818897638</v>
      </c>
      <c r="M32" s="558">
        <v>21.399296694040853</v>
      </c>
      <c r="N32" s="557"/>
      <c r="O32" s="482"/>
    </row>
    <row r="33" spans="2:20" ht="14.25" customHeight="1" x14ac:dyDescent="0.25">
      <c r="B33" s="1026" t="s">
        <v>638</v>
      </c>
      <c r="C33" s="524" t="s">
        <v>294</v>
      </c>
      <c r="D33" s="525">
        <v>610</v>
      </c>
      <c r="E33" s="525">
        <v>3</v>
      </c>
      <c r="F33" s="525">
        <v>798</v>
      </c>
      <c r="G33" s="525">
        <v>1531.502</v>
      </c>
      <c r="H33" s="525">
        <v>396</v>
      </c>
      <c r="I33" s="525">
        <v>1</v>
      </c>
      <c r="J33" s="525">
        <v>473</v>
      </c>
      <c r="K33" s="525">
        <v>715.65899999999999</v>
      </c>
      <c r="L33" s="526">
        <v>-0.35236541598694943</v>
      </c>
      <c r="M33" s="527">
        <v>-0.53270776009433873</v>
      </c>
      <c r="N33" s="482"/>
      <c r="O33" s="482"/>
    </row>
    <row r="34" spans="2:20" ht="14.25" customHeight="1" x14ac:dyDescent="0.25">
      <c r="B34" s="1026"/>
      <c r="C34" s="524" t="s">
        <v>639</v>
      </c>
      <c r="D34" s="525">
        <v>230</v>
      </c>
      <c r="E34" s="525">
        <v>8</v>
      </c>
      <c r="F34" s="525">
        <v>278</v>
      </c>
      <c r="G34" s="525">
        <v>512.75400000000002</v>
      </c>
      <c r="H34" s="525">
        <v>351</v>
      </c>
      <c r="I34" s="525">
        <v>6</v>
      </c>
      <c r="J34" s="525">
        <v>413</v>
      </c>
      <c r="K34" s="525">
        <v>859.10299999999995</v>
      </c>
      <c r="L34" s="526">
        <v>0.5</v>
      </c>
      <c r="M34" s="527">
        <v>0.67546815822012096</v>
      </c>
      <c r="N34" s="482"/>
      <c r="O34" s="482"/>
    </row>
    <row r="35" spans="2:20" x14ac:dyDescent="0.25">
      <c r="B35" s="1026"/>
      <c r="C35" s="524" t="s">
        <v>292</v>
      </c>
      <c r="D35" s="525">
        <v>4482</v>
      </c>
      <c r="E35" s="525">
        <v>230</v>
      </c>
      <c r="F35" s="525">
        <v>5262</v>
      </c>
      <c r="G35" s="525">
        <v>20794.975999999999</v>
      </c>
      <c r="H35" s="525">
        <v>5334</v>
      </c>
      <c r="I35" s="525">
        <v>452</v>
      </c>
      <c r="J35" s="525">
        <v>6260</v>
      </c>
      <c r="K35" s="525">
        <v>37554.03</v>
      </c>
      <c r="L35" s="526">
        <v>0.22792869269949068</v>
      </c>
      <c r="M35" s="527">
        <v>0.80591841029294775</v>
      </c>
      <c r="N35" s="482"/>
      <c r="O35" s="482"/>
    </row>
    <row r="36" spans="2:20" x14ac:dyDescent="0.25">
      <c r="B36" s="534"/>
      <c r="C36" s="535" t="s">
        <v>646</v>
      </c>
      <c r="D36" s="536">
        <v>5322</v>
      </c>
      <c r="E36" s="536">
        <v>241</v>
      </c>
      <c r="F36" s="536">
        <v>6338</v>
      </c>
      <c r="G36" s="536">
        <v>22839.232</v>
      </c>
      <c r="H36" s="536">
        <v>6081</v>
      </c>
      <c r="I36" s="536">
        <v>459</v>
      </c>
      <c r="J36" s="536">
        <v>7146</v>
      </c>
      <c r="K36" s="536">
        <v>39128.792000000001</v>
      </c>
      <c r="L36" s="537">
        <v>0.17562466295164481</v>
      </c>
      <c r="M36" s="538">
        <v>0.71322713478281585</v>
      </c>
      <c r="N36" s="482"/>
      <c r="O36" s="482"/>
    </row>
    <row r="37" spans="2:20" x14ac:dyDescent="0.25">
      <c r="B37" s="1026" t="s">
        <v>298</v>
      </c>
      <c r="C37" s="524" t="s">
        <v>647</v>
      </c>
      <c r="D37" s="525">
        <v>384</v>
      </c>
      <c r="E37" s="525">
        <v>27</v>
      </c>
      <c r="F37" s="525">
        <v>478</v>
      </c>
      <c r="G37" s="525">
        <v>456.77</v>
      </c>
      <c r="H37" s="525">
        <v>319</v>
      </c>
      <c r="I37" s="525">
        <v>39</v>
      </c>
      <c r="J37" s="525">
        <v>393</v>
      </c>
      <c r="K37" s="525">
        <v>618.76199999999994</v>
      </c>
      <c r="L37" s="526">
        <v>-0.12895377128953772</v>
      </c>
      <c r="M37" s="527">
        <v>0.3546467587626157</v>
      </c>
      <c r="N37" s="482"/>
      <c r="O37" s="482"/>
    </row>
    <row r="38" spans="2:20" ht="16.5" customHeight="1" x14ac:dyDescent="0.25">
      <c r="B38" s="1026"/>
      <c r="C38" s="524" t="s">
        <v>300</v>
      </c>
      <c r="D38" s="525">
        <v>11525</v>
      </c>
      <c r="E38" s="525">
        <v>33355</v>
      </c>
      <c r="F38" s="525">
        <v>50188</v>
      </c>
      <c r="G38" s="525">
        <v>461818.408</v>
      </c>
      <c r="H38" s="525">
        <v>12145</v>
      </c>
      <c r="I38" s="525">
        <v>31439</v>
      </c>
      <c r="J38" s="525">
        <v>49718</v>
      </c>
      <c r="K38" s="525">
        <v>453211.15500000003</v>
      </c>
      <c r="L38" s="526">
        <v>-2.8877005347593583E-2</v>
      </c>
      <c r="M38" s="527">
        <v>-1.8637743430963385E-2</v>
      </c>
      <c r="N38" s="482"/>
      <c r="O38" s="482"/>
    </row>
    <row r="39" spans="2:20" ht="15.75" customHeight="1" x14ac:dyDescent="0.25">
      <c r="B39" s="1026"/>
      <c r="C39" s="524" t="s">
        <v>648</v>
      </c>
      <c r="D39" s="525">
        <v>94</v>
      </c>
      <c r="E39" s="525">
        <v>31953</v>
      </c>
      <c r="F39" s="525">
        <v>36072</v>
      </c>
      <c r="G39" s="525">
        <v>486159.63099999999</v>
      </c>
      <c r="H39" s="525">
        <v>89</v>
      </c>
      <c r="I39" s="525">
        <v>29654</v>
      </c>
      <c r="J39" s="525">
        <v>33337</v>
      </c>
      <c r="K39" s="525">
        <v>458111.033</v>
      </c>
      <c r="L39" s="526">
        <v>-7.1894405092520361E-2</v>
      </c>
      <c r="M39" s="527">
        <v>-5.7694214433859477E-2</v>
      </c>
      <c r="N39" s="482"/>
      <c r="O39" s="482"/>
    </row>
    <row r="40" spans="2:20" ht="15.75" customHeight="1" x14ac:dyDescent="0.25">
      <c r="B40" s="1026"/>
      <c r="C40" s="524" t="s">
        <v>667</v>
      </c>
      <c r="D40" s="525">
        <v>24</v>
      </c>
      <c r="E40" s="525">
        <v>5</v>
      </c>
      <c r="F40" s="525">
        <v>37</v>
      </c>
      <c r="G40" s="525">
        <v>42.204999999999998</v>
      </c>
      <c r="H40" s="525">
        <v>41</v>
      </c>
      <c r="I40" s="525">
        <v>11</v>
      </c>
      <c r="J40" s="525">
        <v>67</v>
      </c>
      <c r="K40" s="525">
        <v>152.31700000000001</v>
      </c>
      <c r="L40" s="526">
        <v>0.7931034482758621</v>
      </c>
      <c r="M40" s="527">
        <v>2.6089799786755128</v>
      </c>
      <c r="N40" s="482"/>
      <c r="O40" s="482"/>
    </row>
    <row r="41" spans="2:20" x14ac:dyDescent="0.25">
      <c r="B41" s="534"/>
      <c r="C41" s="548" t="s">
        <v>602</v>
      </c>
      <c r="D41" s="536">
        <v>12027</v>
      </c>
      <c r="E41" s="536">
        <v>65340</v>
      </c>
      <c r="F41" s="536">
        <v>86775</v>
      </c>
      <c r="G41" s="536">
        <v>948477.01399999997</v>
      </c>
      <c r="H41" s="536">
        <v>12594</v>
      </c>
      <c r="I41" s="536">
        <v>61143</v>
      </c>
      <c r="J41" s="536">
        <v>83515</v>
      </c>
      <c r="K41" s="536">
        <v>912093.26699999999</v>
      </c>
      <c r="L41" s="537">
        <v>-4.6919229128698281E-2</v>
      </c>
      <c r="M41" s="538">
        <v>-3.8360177909382606E-2</v>
      </c>
      <c r="N41" s="482"/>
      <c r="O41" s="482"/>
      <c r="P41" s="495"/>
      <c r="Q41" s="495"/>
      <c r="R41" s="495"/>
      <c r="S41" s="495"/>
      <c r="T41" s="495"/>
    </row>
    <row r="42" spans="2:20" ht="15.75" thickBot="1" x14ac:dyDescent="0.3">
      <c r="B42" s="1027" t="s">
        <v>484</v>
      </c>
      <c r="C42" s="1028"/>
      <c r="D42" s="549">
        <v>109008</v>
      </c>
      <c r="E42" s="549">
        <v>308271</v>
      </c>
      <c r="F42" s="549">
        <f>+F41+F36+F32+F27+F24+F22+F20+F18+F15+F11+F9</f>
        <v>437925</v>
      </c>
      <c r="G42" s="549">
        <v>5062343.1395800011</v>
      </c>
      <c r="H42" s="549">
        <v>111381</v>
      </c>
      <c r="I42" s="549">
        <v>292324</v>
      </c>
      <c r="J42" s="549">
        <f>+J41+J36+J32+J27+J24+J22+J20+J18+J15+J11+J9</f>
        <v>426849</v>
      </c>
      <c r="K42" s="549">
        <v>4998883.2966699982</v>
      </c>
      <c r="L42" s="550">
        <v>-3.2529794214422487E-2</v>
      </c>
      <c r="M42" s="551">
        <v>-1.2535666026635224E-2</v>
      </c>
      <c r="N42" s="482"/>
      <c r="O42" s="482"/>
    </row>
    <row r="43" spans="2:20" x14ac:dyDescent="0.25">
      <c r="B43" s="1029" t="s">
        <v>664</v>
      </c>
      <c r="C43" s="1029"/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482"/>
      <c r="O43" s="482"/>
    </row>
    <row r="44" spans="2:20" x14ac:dyDescent="0.25">
      <c r="B44" s="1042"/>
      <c r="C44" s="1042"/>
      <c r="D44" s="1042"/>
      <c r="E44" s="1042"/>
      <c r="F44" s="1042"/>
      <c r="G44" s="1042"/>
      <c r="H44" s="1042"/>
      <c r="I44" s="1042"/>
      <c r="J44" s="1042"/>
      <c r="K44" s="1042"/>
      <c r="L44" s="1042"/>
      <c r="M44" s="1042"/>
      <c r="N44" s="482"/>
      <c r="O44" s="482"/>
    </row>
    <row r="45" spans="2:20" x14ac:dyDescent="0.25">
      <c r="D45" s="473"/>
      <c r="E45" s="473"/>
      <c r="F45" s="473"/>
      <c r="G45" s="473"/>
      <c r="H45" s="473"/>
      <c r="I45" s="473"/>
      <c r="J45" s="473"/>
      <c r="K45" s="473"/>
    </row>
    <row r="46" spans="2:20" x14ac:dyDescent="0.25">
      <c r="K46" s="473"/>
    </row>
    <row r="47" spans="2:20" x14ac:dyDescent="0.25">
      <c r="J47" s="473"/>
    </row>
  </sheetData>
  <mergeCells count="22">
    <mergeCell ref="H4:I4"/>
    <mergeCell ref="B44:M44"/>
    <mergeCell ref="J4:J5"/>
    <mergeCell ref="K4:K5"/>
    <mergeCell ref="B6:B8"/>
    <mergeCell ref="B12:B14"/>
    <mergeCell ref="B16:B17"/>
    <mergeCell ref="B25:B26"/>
    <mergeCell ref="B3:B5"/>
    <mergeCell ref="C3:C5"/>
    <mergeCell ref="D3:G3"/>
    <mergeCell ref="H3:K3"/>
    <mergeCell ref="L3:L5"/>
    <mergeCell ref="M3:M5"/>
    <mergeCell ref="D4:E4"/>
    <mergeCell ref="F4:F5"/>
    <mergeCell ref="G4:G5"/>
    <mergeCell ref="B28:B31"/>
    <mergeCell ref="B33:B35"/>
    <mergeCell ref="B37:B40"/>
    <mergeCell ref="B42:C42"/>
    <mergeCell ref="B43:M43"/>
  </mergeCells>
  <pageMargins left="0.7" right="0.7" top="0.75" bottom="0.75" header="0.3" footer="0.3"/>
  <pageSetup paperSize="256" scale="4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7"/>
  <sheetViews>
    <sheetView zoomScaleNormal="100" workbookViewId="0">
      <selection activeCell="B28" sqref="B28:L47"/>
    </sheetView>
  </sheetViews>
  <sheetFormatPr baseColWidth="10" defaultRowHeight="12.75" x14ac:dyDescent="0.2"/>
  <cols>
    <col min="2" max="2" width="19.85546875" customWidth="1"/>
    <col min="3" max="3" width="9.28515625" bestFit="1" customWidth="1"/>
    <col min="4" max="4" width="11.140625" bestFit="1" customWidth="1"/>
    <col min="5" max="5" width="12.140625" bestFit="1" customWidth="1"/>
    <col min="6" max="6" width="7.140625" bestFit="1" customWidth="1"/>
    <col min="14" max="14" width="14.140625" customWidth="1"/>
  </cols>
  <sheetData>
    <row r="3" spans="2:13" ht="15" x14ac:dyDescent="0.25">
      <c r="B3" s="1055" t="s">
        <v>668</v>
      </c>
      <c r="C3" s="1055"/>
      <c r="D3" s="1055"/>
      <c r="E3" s="1055"/>
      <c r="F3" s="1055"/>
      <c r="G3" s="1055"/>
      <c r="H3" s="1055"/>
      <c r="I3" s="1055"/>
      <c r="J3" s="1055"/>
      <c r="K3" s="1055"/>
      <c r="L3" s="1055"/>
    </row>
    <row r="4" spans="2:13" ht="15.75" thickBot="1" x14ac:dyDescent="0.3">
      <c r="B4" s="157" t="s">
        <v>669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</row>
    <row r="5" spans="2:13" x14ac:dyDescent="0.2">
      <c r="B5" s="1049" t="s">
        <v>607</v>
      </c>
      <c r="C5" s="1051">
        <v>2015</v>
      </c>
      <c r="D5" s="1051"/>
      <c r="E5" s="1051"/>
      <c r="F5" s="1051"/>
      <c r="G5" s="1051">
        <v>2016</v>
      </c>
      <c r="H5" s="1051"/>
      <c r="I5" s="1051"/>
      <c r="J5" s="1051"/>
      <c r="K5" s="1051" t="s">
        <v>670</v>
      </c>
      <c r="L5" s="1053" t="s">
        <v>671</v>
      </c>
    </row>
    <row r="6" spans="2:13" ht="24" x14ac:dyDescent="0.2">
      <c r="B6" s="1050"/>
      <c r="C6" s="560" t="s">
        <v>672</v>
      </c>
      <c r="D6" s="560" t="s">
        <v>673</v>
      </c>
      <c r="E6" s="560" t="s">
        <v>674</v>
      </c>
      <c r="F6" s="560" t="s">
        <v>4</v>
      </c>
      <c r="G6" s="560" t="s">
        <v>672</v>
      </c>
      <c r="H6" s="560" t="s">
        <v>673</v>
      </c>
      <c r="I6" s="560" t="s">
        <v>674</v>
      </c>
      <c r="J6" s="560" t="s">
        <v>4</v>
      </c>
      <c r="K6" s="1052"/>
      <c r="L6" s="1054"/>
    </row>
    <row r="7" spans="2:13" x14ac:dyDescent="0.2">
      <c r="B7" s="561" t="s">
        <v>224</v>
      </c>
      <c r="C7" s="562">
        <v>15058</v>
      </c>
      <c r="D7" s="562">
        <v>277</v>
      </c>
      <c r="E7" s="562">
        <v>74</v>
      </c>
      <c r="F7" s="563">
        <v>15409</v>
      </c>
      <c r="G7" s="562">
        <v>16018</v>
      </c>
      <c r="H7" s="562">
        <v>1259</v>
      </c>
      <c r="I7" s="562">
        <v>46</v>
      </c>
      <c r="J7" s="563">
        <v>17323</v>
      </c>
      <c r="K7" s="564">
        <v>3.3852669664897035E-2</v>
      </c>
      <c r="L7" s="565">
        <v>6.3753486518794089E-2</v>
      </c>
      <c r="M7" s="4"/>
    </row>
    <row r="8" spans="2:13" x14ac:dyDescent="0.2">
      <c r="B8" s="561" t="s">
        <v>232</v>
      </c>
      <c r="C8" s="562">
        <v>3776</v>
      </c>
      <c r="D8" s="562">
        <v>4027</v>
      </c>
      <c r="E8" s="562">
        <v>8</v>
      </c>
      <c r="F8" s="563">
        <v>7811</v>
      </c>
      <c r="G8" s="562">
        <v>3617</v>
      </c>
      <c r="H8" s="562">
        <v>1360</v>
      </c>
      <c r="I8" s="562">
        <v>13</v>
      </c>
      <c r="J8" s="563">
        <v>4990</v>
      </c>
      <c r="K8" s="564">
        <v>7.644219389307815E-3</v>
      </c>
      <c r="L8" s="565">
        <v>-4.2108050847457612E-2</v>
      </c>
      <c r="M8" s="4"/>
    </row>
    <row r="9" spans="2:13" x14ac:dyDescent="0.2">
      <c r="B9" s="561" t="s">
        <v>239</v>
      </c>
      <c r="C9" s="562">
        <v>425</v>
      </c>
      <c r="D9" s="562">
        <v>0</v>
      </c>
      <c r="E9" s="562">
        <v>0</v>
      </c>
      <c r="F9" s="563">
        <v>425</v>
      </c>
      <c r="G9" s="562">
        <v>428</v>
      </c>
      <c r="H9" s="562">
        <v>0</v>
      </c>
      <c r="I9" s="562">
        <v>0</v>
      </c>
      <c r="J9" s="563">
        <v>428</v>
      </c>
      <c r="K9" s="564">
        <v>9.0454130456835624E-4</v>
      </c>
      <c r="L9" s="565">
        <v>7.058823529411784E-3</v>
      </c>
      <c r="M9" s="4"/>
    </row>
    <row r="10" spans="2:13" x14ac:dyDescent="0.2">
      <c r="B10" s="561" t="s">
        <v>205</v>
      </c>
      <c r="C10" s="562">
        <v>10844</v>
      </c>
      <c r="D10" s="562">
        <v>444</v>
      </c>
      <c r="E10" s="562">
        <v>43</v>
      </c>
      <c r="F10" s="563">
        <v>11331</v>
      </c>
      <c r="G10" s="562">
        <v>11640</v>
      </c>
      <c r="H10" s="562">
        <v>275</v>
      </c>
      <c r="I10" s="562">
        <v>64</v>
      </c>
      <c r="J10" s="563">
        <v>11979</v>
      </c>
      <c r="K10" s="564">
        <v>2.4600142021438474E-2</v>
      </c>
      <c r="L10" s="565">
        <v>7.340464773146449E-2</v>
      </c>
      <c r="M10" s="4"/>
    </row>
    <row r="11" spans="2:13" x14ac:dyDescent="0.2">
      <c r="B11" s="561" t="s">
        <v>619</v>
      </c>
      <c r="C11" s="562">
        <v>771</v>
      </c>
      <c r="D11" s="562">
        <v>13</v>
      </c>
      <c r="E11" s="562">
        <v>0</v>
      </c>
      <c r="F11" s="563">
        <v>784</v>
      </c>
      <c r="G11" s="562">
        <v>1788</v>
      </c>
      <c r="H11" s="562">
        <v>12</v>
      </c>
      <c r="I11" s="562">
        <v>1</v>
      </c>
      <c r="J11" s="563">
        <v>1801</v>
      </c>
      <c r="K11" s="564">
        <v>3.7787847022621988E-3</v>
      </c>
      <c r="L11" s="565">
        <v>1.3190661478599224</v>
      </c>
      <c r="M11" s="4"/>
    </row>
    <row r="12" spans="2:13" x14ac:dyDescent="0.2">
      <c r="B12" s="561" t="s">
        <v>207</v>
      </c>
      <c r="C12" s="562">
        <v>1821</v>
      </c>
      <c r="D12" s="562">
        <v>0</v>
      </c>
      <c r="E12" s="562">
        <v>0</v>
      </c>
      <c r="F12" s="563">
        <v>1821</v>
      </c>
      <c r="G12" s="562">
        <v>890</v>
      </c>
      <c r="H12" s="562">
        <v>6</v>
      </c>
      <c r="I12" s="562">
        <v>0</v>
      </c>
      <c r="J12" s="563">
        <v>896</v>
      </c>
      <c r="K12" s="564">
        <v>1.8809386940790585E-3</v>
      </c>
      <c r="L12" s="565">
        <v>-0.51125755079626578</v>
      </c>
      <c r="M12" s="4"/>
    </row>
    <row r="13" spans="2:13" x14ac:dyDescent="0.2">
      <c r="B13" s="561" t="s">
        <v>623</v>
      </c>
      <c r="C13" s="562">
        <v>37911</v>
      </c>
      <c r="D13" s="562">
        <v>235</v>
      </c>
      <c r="E13" s="562">
        <v>809</v>
      </c>
      <c r="F13" s="563">
        <v>38955</v>
      </c>
      <c r="G13" s="562">
        <v>36129</v>
      </c>
      <c r="H13" s="562">
        <v>215</v>
      </c>
      <c r="I13" s="562">
        <v>760</v>
      </c>
      <c r="J13" s="563">
        <v>37104</v>
      </c>
      <c r="K13" s="564">
        <v>7.6355543908294729E-2</v>
      </c>
      <c r="L13" s="565">
        <v>-4.7004827095038393E-2</v>
      </c>
      <c r="M13" s="4"/>
    </row>
    <row r="14" spans="2:13" x14ac:dyDescent="0.2">
      <c r="B14" s="561" t="s">
        <v>208</v>
      </c>
      <c r="C14" s="562">
        <v>107993</v>
      </c>
      <c r="D14" s="562">
        <v>536</v>
      </c>
      <c r="E14" s="562">
        <v>105</v>
      </c>
      <c r="F14" s="563">
        <v>108634</v>
      </c>
      <c r="G14" s="562">
        <v>115503</v>
      </c>
      <c r="H14" s="562">
        <v>576</v>
      </c>
      <c r="I14" s="562">
        <v>128</v>
      </c>
      <c r="J14" s="563">
        <v>116207</v>
      </c>
      <c r="K14" s="564">
        <v>0.24410568762046461</v>
      </c>
      <c r="L14" s="565">
        <v>6.9541544359356555E-2</v>
      </c>
      <c r="M14" s="4"/>
    </row>
    <row r="15" spans="2:13" x14ac:dyDescent="0.2">
      <c r="B15" s="561" t="s">
        <v>260</v>
      </c>
      <c r="C15" s="562">
        <v>96475</v>
      </c>
      <c r="D15" s="562">
        <v>578</v>
      </c>
      <c r="E15" s="562">
        <v>157</v>
      </c>
      <c r="F15" s="563">
        <v>97210</v>
      </c>
      <c r="G15" s="562">
        <v>97758</v>
      </c>
      <c r="H15" s="562">
        <v>545</v>
      </c>
      <c r="I15" s="562">
        <v>219</v>
      </c>
      <c r="J15" s="563">
        <v>98522</v>
      </c>
      <c r="K15" s="564">
        <v>0.20660315152334899</v>
      </c>
      <c r="L15" s="565">
        <v>1.3298782067893145E-2</v>
      </c>
      <c r="M15" s="4"/>
    </row>
    <row r="16" spans="2:13" x14ac:dyDescent="0.2">
      <c r="B16" s="561" t="s">
        <v>209</v>
      </c>
      <c r="C16" s="562">
        <v>89327</v>
      </c>
      <c r="D16" s="562">
        <v>10801</v>
      </c>
      <c r="E16" s="562">
        <v>2660</v>
      </c>
      <c r="F16" s="563">
        <v>102788</v>
      </c>
      <c r="G16" s="562">
        <v>92760</v>
      </c>
      <c r="H16" s="562">
        <v>12980</v>
      </c>
      <c r="I16" s="562">
        <v>2429</v>
      </c>
      <c r="J16" s="563">
        <v>108169</v>
      </c>
      <c r="K16" s="564">
        <v>0.19604030703682412</v>
      </c>
      <c r="L16" s="565">
        <v>3.8431829122213879E-2</v>
      </c>
      <c r="M16" s="4"/>
    </row>
    <row r="17" spans="2:13" x14ac:dyDescent="0.2">
      <c r="B17" s="561" t="s">
        <v>273</v>
      </c>
      <c r="C17" s="562">
        <v>79982</v>
      </c>
      <c r="D17" s="562">
        <v>677</v>
      </c>
      <c r="E17" s="562">
        <v>32</v>
      </c>
      <c r="F17" s="563">
        <v>80691</v>
      </c>
      <c r="G17" s="562">
        <v>84145</v>
      </c>
      <c r="H17" s="562">
        <v>656</v>
      </c>
      <c r="I17" s="562">
        <v>89</v>
      </c>
      <c r="J17" s="563">
        <v>84890</v>
      </c>
      <c r="K17" s="564">
        <v>0.17783324316099144</v>
      </c>
      <c r="L17" s="565">
        <v>5.2049211072491275E-2</v>
      </c>
      <c r="M17" s="4"/>
    </row>
    <row r="18" spans="2:13" x14ac:dyDescent="0.2">
      <c r="B18" s="561" t="s">
        <v>630</v>
      </c>
      <c r="C18" s="562">
        <v>298</v>
      </c>
      <c r="D18" s="562">
        <v>7</v>
      </c>
      <c r="E18" s="562">
        <v>2</v>
      </c>
      <c r="F18" s="563">
        <v>307</v>
      </c>
      <c r="G18" s="562">
        <v>356</v>
      </c>
      <c r="H18" s="562">
        <v>1</v>
      </c>
      <c r="I18" s="562">
        <v>1</v>
      </c>
      <c r="J18" s="563">
        <v>358</v>
      </c>
      <c r="K18" s="564">
        <v>7.5237547763162349E-4</v>
      </c>
      <c r="L18" s="565">
        <v>0.19463087248322153</v>
      </c>
      <c r="M18" s="4"/>
    </row>
    <row r="19" spans="2:13" x14ac:dyDescent="0.2">
      <c r="B19" s="561" t="s">
        <v>286</v>
      </c>
      <c r="C19" s="562">
        <v>8189</v>
      </c>
      <c r="D19" s="562">
        <v>4</v>
      </c>
      <c r="E19" s="562">
        <v>1</v>
      </c>
      <c r="F19" s="563">
        <v>8194</v>
      </c>
      <c r="G19" s="562">
        <v>6169</v>
      </c>
      <c r="H19" s="562">
        <v>0</v>
      </c>
      <c r="I19" s="562">
        <v>0</v>
      </c>
      <c r="J19" s="563">
        <v>6169</v>
      </c>
      <c r="K19" s="564">
        <v>1.303765258850979E-2</v>
      </c>
      <c r="L19" s="565">
        <v>-0.24667236536817683</v>
      </c>
      <c r="M19" s="4"/>
    </row>
    <row r="20" spans="2:13" x14ac:dyDescent="0.2">
      <c r="B20" s="561" t="s">
        <v>638</v>
      </c>
      <c r="C20" s="562">
        <v>56</v>
      </c>
      <c r="D20" s="562">
        <v>1</v>
      </c>
      <c r="E20" s="562">
        <v>0</v>
      </c>
      <c r="F20" s="563">
        <v>57</v>
      </c>
      <c r="G20" s="562">
        <v>18</v>
      </c>
      <c r="H20" s="562">
        <v>0</v>
      </c>
      <c r="I20" s="562">
        <v>0</v>
      </c>
      <c r="J20" s="563">
        <v>18</v>
      </c>
      <c r="K20" s="564">
        <v>3.8041456734183206E-5</v>
      </c>
      <c r="L20" s="565">
        <v>-0.6785714285714286</v>
      </c>
      <c r="M20" s="4"/>
    </row>
    <row r="21" spans="2:13" x14ac:dyDescent="0.2">
      <c r="B21" s="561" t="s">
        <v>675</v>
      </c>
      <c r="C21" s="562">
        <v>1217</v>
      </c>
      <c r="D21" s="562">
        <v>0</v>
      </c>
      <c r="E21" s="562">
        <v>0</v>
      </c>
      <c r="F21" s="563">
        <v>1217</v>
      </c>
      <c r="G21" s="562">
        <v>1698</v>
      </c>
      <c r="H21" s="562">
        <v>0</v>
      </c>
      <c r="I21" s="562">
        <v>0</v>
      </c>
      <c r="J21" s="563">
        <v>1698</v>
      </c>
      <c r="K21" s="564">
        <v>3.5885774185912826E-3</v>
      </c>
      <c r="L21" s="565">
        <v>0.39523418241577657</v>
      </c>
      <c r="M21" s="4"/>
    </row>
    <row r="22" spans="2:13" x14ac:dyDescent="0.2">
      <c r="B22" s="561" t="s">
        <v>298</v>
      </c>
      <c r="C22" s="562">
        <v>2950</v>
      </c>
      <c r="D22" s="562">
        <v>85</v>
      </c>
      <c r="E22" s="562">
        <v>51</v>
      </c>
      <c r="F22" s="563">
        <v>3086</v>
      </c>
      <c r="G22" s="562">
        <v>4251</v>
      </c>
      <c r="H22" s="562">
        <v>99</v>
      </c>
      <c r="I22" s="562">
        <v>32</v>
      </c>
      <c r="J22" s="563">
        <v>4382</v>
      </c>
      <c r="K22" s="564">
        <v>8.9841240320562669E-3</v>
      </c>
      <c r="L22" s="565">
        <v>0.44101694915254241</v>
      </c>
      <c r="M22" s="4"/>
    </row>
    <row r="23" spans="2:13" ht="13.5" thickBot="1" x14ac:dyDescent="0.25">
      <c r="B23" s="566" t="s">
        <v>4</v>
      </c>
      <c r="C23" s="567">
        <v>457093</v>
      </c>
      <c r="D23" s="567">
        <v>17685</v>
      </c>
      <c r="E23" s="567">
        <v>3942</v>
      </c>
      <c r="F23" s="567">
        <v>478720</v>
      </c>
      <c r="G23" s="567">
        <v>473168</v>
      </c>
      <c r="H23" s="567">
        <v>17984</v>
      </c>
      <c r="I23" s="567">
        <v>3782</v>
      </c>
      <c r="J23" s="567">
        <v>494934</v>
      </c>
      <c r="K23" s="568">
        <v>1</v>
      </c>
      <c r="L23" s="569">
        <v>3.516789799887543E-2</v>
      </c>
      <c r="M23" s="4"/>
    </row>
    <row r="24" spans="2:13" x14ac:dyDescent="0.2">
      <c r="B24" s="1048" t="s">
        <v>134</v>
      </c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</row>
    <row r="27" spans="2:13" ht="13.5" thickBot="1" x14ac:dyDescent="0.25">
      <c r="B27" t="s">
        <v>0</v>
      </c>
    </row>
    <row r="28" spans="2:13" x14ac:dyDescent="0.2">
      <c r="B28" s="1049" t="s">
        <v>607</v>
      </c>
      <c r="C28" s="1051">
        <v>2015</v>
      </c>
      <c r="D28" s="1051"/>
      <c r="E28" s="1051"/>
      <c r="F28" s="1051"/>
      <c r="G28" s="1051">
        <v>2016</v>
      </c>
      <c r="H28" s="1051"/>
      <c r="I28" s="1051"/>
      <c r="J28" s="1051"/>
      <c r="K28" s="1051" t="s">
        <v>670</v>
      </c>
      <c r="L28" s="1053" t="s">
        <v>671</v>
      </c>
    </row>
    <row r="29" spans="2:13" ht="24" x14ac:dyDescent="0.2">
      <c r="B29" s="1050"/>
      <c r="C29" s="560" t="s">
        <v>672</v>
      </c>
      <c r="D29" s="560" t="s">
        <v>673</v>
      </c>
      <c r="E29" s="560" t="s">
        <v>674</v>
      </c>
      <c r="F29" s="560" t="s">
        <v>4</v>
      </c>
      <c r="G29" s="560" t="s">
        <v>672</v>
      </c>
      <c r="H29" s="560" t="s">
        <v>673</v>
      </c>
      <c r="I29" s="560" t="s">
        <v>676</v>
      </c>
      <c r="J29" s="560" t="s">
        <v>4</v>
      </c>
      <c r="K29" s="1052"/>
      <c r="L29" s="1054"/>
    </row>
    <row r="30" spans="2:13" x14ac:dyDescent="0.2">
      <c r="B30" s="561" t="s">
        <v>224</v>
      </c>
      <c r="C30" s="570">
        <v>762.8008819700018</v>
      </c>
      <c r="D30" s="570">
        <v>25.711324890000004</v>
      </c>
      <c r="E30" s="570">
        <v>14.026566089999994</v>
      </c>
      <c r="F30" s="571">
        <v>802.53877295000132</v>
      </c>
      <c r="G30" s="570">
        <v>524.4695058600006</v>
      </c>
      <c r="H30" s="570">
        <v>58.74280787999998</v>
      </c>
      <c r="I30" s="570">
        <v>6.8649407199999999</v>
      </c>
      <c r="J30" s="571">
        <v>590.07725446000063</v>
      </c>
      <c r="K30" s="564">
        <v>8.7516416746741665E-3</v>
      </c>
      <c r="L30" s="565">
        <v>-0.31244244958722256</v>
      </c>
      <c r="M30" s="4"/>
    </row>
    <row r="31" spans="2:13" x14ac:dyDescent="0.2">
      <c r="B31" s="561" t="s">
        <v>232</v>
      </c>
      <c r="C31" s="570">
        <v>2737.6084575900036</v>
      </c>
      <c r="D31" s="570">
        <v>119.52027689999997</v>
      </c>
      <c r="E31" s="570">
        <v>0.60030454</v>
      </c>
      <c r="F31" s="571">
        <v>2857.7290390300032</v>
      </c>
      <c r="G31" s="570">
        <v>2639.4709241000037</v>
      </c>
      <c r="H31" s="570">
        <v>68.512858640000005</v>
      </c>
      <c r="I31" s="570">
        <v>1.8382402900000001</v>
      </c>
      <c r="J31" s="571">
        <v>2709.8220230300035</v>
      </c>
      <c r="K31" s="564">
        <v>4.4043940553925076E-2</v>
      </c>
      <c r="L31" s="565">
        <v>-3.5847907036491655E-2</v>
      </c>
      <c r="M31" s="4"/>
    </row>
    <row r="32" spans="2:13" x14ac:dyDescent="0.2">
      <c r="B32" s="561" t="s">
        <v>239</v>
      </c>
      <c r="C32" s="570">
        <v>807.30433847999973</v>
      </c>
      <c r="D32" s="570">
        <v>0</v>
      </c>
      <c r="E32" s="570">
        <v>0</v>
      </c>
      <c r="F32" s="571">
        <v>807.30433847999973</v>
      </c>
      <c r="G32" s="570">
        <v>820.18928652000011</v>
      </c>
      <c r="H32" s="570">
        <v>0</v>
      </c>
      <c r="I32" s="570">
        <v>0</v>
      </c>
      <c r="J32" s="571">
        <v>820.18928652000011</v>
      </c>
      <c r="K32" s="564">
        <v>1.3686215615642991E-2</v>
      </c>
      <c r="L32" s="565">
        <v>1.5960459303687502E-2</v>
      </c>
      <c r="M32" s="4"/>
    </row>
    <row r="33" spans="2:13" x14ac:dyDescent="0.2">
      <c r="B33" s="561" t="s">
        <v>205</v>
      </c>
      <c r="C33" s="570">
        <v>18499.428744670069</v>
      </c>
      <c r="D33" s="570">
        <v>513.69304006000016</v>
      </c>
      <c r="E33" s="570">
        <v>1.99669751</v>
      </c>
      <c r="F33" s="571">
        <v>19015.118482240061</v>
      </c>
      <c r="G33" s="570">
        <v>18037.315209370012</v>
      </c>
      <c r="H33" s="570">
        <v>548.41959429000008</v>
      </c>
      <c r="I33" s="570">
        <v>8.9161265000000007</v>
      </c>
      <c r="J33" s="571">
        <v>18594.650930159994</v>
      </c>
      <c r="K33" s="564">
        <v>0.30098245507469817</v>
      </c>
      <c r="L33" s="565">
        <v>-2.497988136164464E-2</v>
      </c>
      <c r="M33" s="4"/>
    </row>
    <row r="34" spans="2:13" x14ac:dyDescent="0.2">
      <c r="B34" s="561" t="s">
        <v>619</v>
      </c>
      <c r="C34" s="570">
        <v>1641.0345529999991</v>
      </c>
      <c r="D34" s="570">
        <v>0.16320599999999999</v>
      </c>
      <c r="E34" s="570">
        <v>0</v>
      </c>
      <c r="F34" s="571">
        <v>1641.197758999999</v>
      </c>
      <c r="G34" s="570">
        <v>1897.3658936900015</v>
      </c>
      <c r="H34" s="570">
        <v>0.113564</v>
      </c>
      <c r="I34" s="570">
        <v>0.56540900000000005</v>
      </c>
      <c r="J34" s="571">
        <v>1898.0448666900015</v>
      </c>
      <c r="K34" s="564">
        <v>3.1660689976807321E-2</v>
      </c>
      <c r="L34" s="565">
        <v>0.15620106244649112</v>
      </c>
      <c r="M34" s="4"/>
    </row>
    <row r="35" spans="2:13" x14ac:dyDescent="0.2">
      <c r="B35" s="561" t="s">
        <v>207</v>
      </c>
      <c r="C35" s="570">
        <v>2472.5650820200003</v>
      </c>
      <c r="D35" s="570">
        <v>0</v>
      </c>
      <c r="E35" s="570">
        <v>0</v>
      </c>
      <c r="F35" s="571">
        <v>2472.5650820200003</v>
      </c>
      <c r="G35" s="570">
        <v>2448.7327397499985</v>
      </c>
      <c r="H35" s="570">
        <v>0.47132099</v>
      </c>
      <c r="I35" s="570">
        <v>0</v>
      </c>
      <c r="J35" s="571">
        <v>2449.2040607399986</v>
      </c>
      <c r="K35" s="564">
        <v>4.086115828639935E-2</v>
      </c>
      <c r="L35" s="565">
        <v>-9.6387118152342355E-3</v>
      </c>
      <c r="M35" s="4"/>
    </row>
    <row r="36" spans="2:13" x14ac:dyDescent="0.2">
      <c r="B36" s="561" t="s">
        <v>623</v>
      </c>
      <c r="C36" s="570">
        <v>1459.8003590499998</v>
      </c>
      <c r="D36" s="570">
        <v>8.6521360200000004</v>
      </c>
      <c r="E36" s="570">
        <v>28.306876959999993</v>
      </c>
      <c r="F36" s="571">
        <v>1496.7593720300001</v>
      </c>
      <c r="G36" s="570">
        <v>1279.5345336300006</v>
      </c>
      <c r="H36" s="570">
        <v>8.0970076900000034</v>
      </c>
      <c r="I36" s="570">
        <v>26.961744979999981</v>
      </c>
      <c r="J36" s="571">
        <v>1314.5932863000012</v>
      </c>
      <c r="K36" s="564">
        <v>2.1351151255856304E-2</v>
      </c>
      <c r="L36" s="565">
        <v>-0.12348662904653041</v>
      </c>
      <c r="M36" s="4"/>
    </row>
    <row r="37" spans="2:13" x14ac:dyDescent="0.2">
      <c r="B37" s="561" t="s">
        <v>208</v>
      </c>
      <c r="C37" s="570">
        <v>10721.90984496996</v>
      </c>
      <c r="D37" s="570">
        <v>40.298019200000013</v>
      </c>
      <c r="E37" s="570">
        <v>20.010653699999999</v>
      </c>
      <c r="F37" s="571">
        <v>10782.218517869973</v>
      </c>
      <c r="G37" s="570">
        <v>9265.4689312900118</v>
      </c>
      <c r="H37" s="570">
        <v>36.009146009999995</v>
      </c>
      <c r="I37" s="570">
        <v>15.100494610000004</v>
      </c>
      <c r="J37" s="571">
        <v>9316.5785719100222</v>
      </c>
      <c r="K37" s="564">
        <v>0.15460968298149566</v>
      </c>
      <c r="L37" s="565">
        <v>-0.13583782504599373</v>
      </c>
      <c r="M37" s="4"/>
    </row>
    <row r="38" spans="2:13" x14ac:dyDescent="0.2">
      <c r="B38" s="561" t="s">
        <v>260</v>
      </c>
      <c r="C38" s="570">
        <v>7537.9385724800368</v>
      </c>
      <c r="D38" s="570">
        <v>50.540206879999978</v>
      </c>
      <c r="E38" s="570">
        <v>34.035728710000001</v>
      </c>
      <c r="F38" s="571">
        <v>7622.5145080700422</v>
      </c>
      <c r="G38" s="570">
        <v>8617.4488165199946</v>
      </c>
      <c r="H38" s="570">
        <v>63.279440119999983</v>
      </c>
      <c r="I38" s="570">
        <v>139.61976889999994</v>
      </c>
      <c r="J38" s="571">
        <v>8820.34802554001</v>
      </c>
      <c r="K38" s="564">
        <v>0.1437963949274095</v>
      </c>
      <c r="L38" s="565">
        <v>0.14321027342688875</v>
      </c>
      <c r="M38" s="4"/>
    </row>
    <row r="39" spans="2:13" x14ac:dyDescent="0.2">
      <c r="B39" s="561" t="s">
        <v>209</v>
      </c>
      <c r="C39" s="570">
        <v>4035.0941935699775</v>
      </c>
      <c r="D39" s="570">
        <v>1085.6887785999977</v>
      </c>
      <c r="E39" s="570">
        <v>66.460739319999917</v>
      </c>
      <c r="F39" s="571">
        <v>5187.2437114899776</v>
      </c>
      <c r="G39" s="570">
        <v>4283.0625048199881</v>
      </c>
      <c r="H39" s="570">
        <v>1140.2019015600019</v>
      </c>
      <c r="I39" s="570">
        <v>80.538948439999899</v>
      </c>
      <c r="J39" s="571">
        <v>5503.8033548199855</v>
      </c>
      <c r="K39" s="564">
        <v>7.1469986135710026E-2</v>
      </c>
      <c r="L39" s="565">
        <v>6.1452917665504314E-2</v>
      </c>
      <c r="M39" s="4"/>
    </row>
    <row r="40" spans="2:13" x14ac:dyDescent="0.2">
      <c r="B40" s="561" t="s">
        <v>273</v>
      </c>
      <c r="C40" s="570">
        <v>8603.7822497899906</v>
      </c>
      <c r="D40" s="570">
        <v>39.030207189999999</v>
      </c>
      <c r="E40" s="570">
        <v>5.2656374000000001</v>
      </c>
      <c r="F40" s="571">
        <v>8648.0780943799855</v>
      </c>
      <c r="G40" s="570">
        <v>8638.3438501100281</v>
      </c>
      <c r="H40" s="570">
        <v>47.414542199999993</v>
      </c>
      <c r="I40" s="570">
        <v>24.346269360000001</v>
      </c>
      <c r="J40" s="571">
        <v>8710.1046616700241</v>
      </c>
      <c r="K40" s="564">
        <v>0.14414506314303893</v>
      </c>
      <c r="L40" s="565">
        <v>4.0170240618166986E-3</v>
      </c>
      <c r="M40" s="4"/>
    </row>
    <row r="41" spans="2:13" x14ac:dyDescent="0.2">
      <c r="B41" s="561" t="s">
        <v>630</v>
      </c>
      <c r="C41" s="570">
        <v>45.954305779999999</v>
      </c>
      <c r="D41" s="570">
        <v>0.29842996999999999</v>
      </c>
      <c r="E41" s="570">
        <v>5.8</v>
      </c>
      <c r="F41" s="571">
        <v>52.052735749999997</v>
      </c>
      <c r="G41" s="570">
        <v>62.322577520000003</v>
      </c>
      <c r="H41" s="570">
        <v>7.030351E-2</v>
      </c>
      <c r="I41" s="570">
        <v>2.2800000000000001E-2</v>
      </c>
      <c r="J41" s="571">
        <v>62.415681030000002</v>
      </c>
      <c r="K41" s="564">
        <v>1.0399553465034752E-3</v>
      </c>
      <c r="L41" s="565">
        <v>0.35618581245380754</v>
      </c>
      <c r="M41" s="4"/>
    </row>
    <row r="42" spans="2:13" x14ac:dyDescent="0.2">
      <c r="B42" s="561" t="s">
        <v>286</v>
      </c>
      <c r="C42" s="570">
        <v>790.18454511999971</v>
      </c>
      <c r="D42" s="570">
        <v>16.977267080000001</v>
      </c>
      <c r="E42" s="570">
        <v>9.4499999999999998E-4</v>
      </c>
      <c r="F42" s="571">
        <v>807.16275719999987</v>
      </c>
      <c r="G42" s="570">
        <v>672.65253792999999</v>
      </c>
      <c r="H42" s="570">
        <v>0</v>
      </c>
      <c r="I42" s="570">
        <v>0</v>
      </c>
      <c r="J42" s="571">
        <v>672.65253792999999</v>
      </c>
      <c r="K42" s="564">
        <v>1.1224320799873027E-2</v>
      </c>
      <c r="L42" s="565">
        <v>-0.14873994678312896</v>
      </c>
      <c r="M42" s="4"/>
    </row>
    <row r="43" spans="2:13" x14ac:dyDescent="0.2">
      <c r="B43" s="561" t="s">
        <v>638</v>
      </c>
      <c r="C43" s="570">
        <v>5.37437129</v>
      </c>
      <c r="D43" s="570">
        <v>1.3244400000000001</v>
      </c>
      <c r="E43" s="570">
        <v>0</v>
      </c>
      <c r="F43" s="571">
        <v>6.6988112900000001</v>
      </c>
      <c r="G43" s="570">
        <v>0.75154533999999995</v>
      </c>
      <c r="H43" s="570">
        <v>0</v>
      </c>
      <c r="I43" s="570">
        <v>0</v>
      </c>
      <c r="J43" s="571">
        <v>0.75154533999999995</v>
      </c>
      <c r="K43" s="564">
        <v>1.2540777765841865E-5</v>
      </c>
      <c r="L43" s="565">
        <v>-0.86016125432227075</v>
      </c>
      <c r="M43" s="4"/>
    </row>
    <row r="44" spans="2:13" x14ac:dyDescent="0.2">
      <c r="B44" s="561" t="s">
        <v>675</v>
      </c>
      <c r="C44" s="570">
        <v>202.8844373499999</v>
      </c>
      <c r="D44" s="570">
        <v>0</v>
      </c>
      <c r="E44" s="570">
        <v>0</v>
      </c>
      <c r="F44" s="571">
        <v>202.8844373499999</v>
      </c>
      <c r="G44" s="570">
        <v>234.70093251999992</v>
      </c>
      <c r="H44" s="570">
        <v>0</v>
      </c>
      <c r="I44" s="570">
        <v>0</v>
      </c>
      <c r="J44" s="571">
        <v>234.70093251999992</v>
      </c>
      <c r="K44" s="564">
        <v>3.9163734767740923E-3</v>
      </c>
      <c r="L44" s="565">
        <v>0.15682077731330746</v>
      </c>
      <c r="M44" s="4"/>
    </row>
    <row r="45" spans="2:13" x14ac:dyDescent="0.2">
      <c r="B45" s="561" t="s">
        <v>298</v>
      </c>
      <c r="C45" s="570">
        <v>373.16462044000019</v>
      </c>
      <c r="D45" s="570">
        <v>43.13157759000002</v>
      </c>
      <c r="E45" s="570">
        <v>26.547286979999996</v>
      </c>
      <c r="F45" s="571">
        <v>442.84348500999994</v>
      </c>
      <c r="G45" s="570">
        <v>506.29859610000034</v>
      </c>
      <c r="H45" s="570">
        <v>263.22564045000007</v>
      </c>
      <c r="I45" s="570">
        <v>18.861733140000005</v>
      </c>
      <c r="J45" s="571">
        <v>788.38596969000025</v>
      </c>
      <c r="K45" s="564">
        <v>8.4484299734302604E-3</v>
      </c>
      <c r="L45" s="565">
        <v>0.35677009118126257</v>
      </c>
      <c r="M45" s="4"/>
    </row>
    <row r="46" spans="2:13" ht="13.5" thickBot="1" x14ac:dyDescent="0.25">
      <c r="B46" s="566" t="s">
        <v>4</v>
      </c>
      <c r="C46" s="572">
        <v>60696.9</v>
      </c>
      <c r="D46" s="572">
        <v>1945.0289103800044</v>
      </c>
      <c r="E46" s="572">
        <v>203.05143621000016</v>
      </c>
      <c r="F46" s="572">
        <v>62844.909904160042</v>
      </c>
      <c r="G46" s="572">
        <v>59928.128385069787</v>
      </c>
      <c r="H46" s="572">
        <v>2234.5581273400007</v>
      </c>
      <c r="I46" s="572">
        <v>323.63647593999991</v>
      </c>
      <c r="J46" s="572">
        <v>62486.322988350039</v>
      </c>
      <c r="K46" s="568">
        <v>1</v>
      </c>
      <c r="L46" s="569">
        <v>-1.2664601728016978E-2</v>
      </c>
      <c r="M46" s="4"/>
    </row>
    <row r="47" spans="2:13" x14ac:dyDescent="0.2">
      <c r="B47" s="1048" t="s">
        <v>134</v>
      </c>
      <c r="C47" s="1048"/>
      <c r="D47" s="1048"/>
      <c r="E47" s="1048"/>
      <c r="F47" s="1048"/>
      <c r="G47" s="1048"/>
      <c r="H47" s="1048"/>
      <c r="I47" s="1048"/>
      <c r="J47" s="1048"/>
      <c r="K47" s="1048"/>
      <c r="L47" s="1048"/>
    </row>
  </sheetData>
  <mergeCells count="13">
    <mergeCell ref="B3:L3"/>
    <mergeCell ref="B5:B6"/>
    <mergeCell ref="C5:F5"/>
    <mergeCell ref="G5:J5"/>
    <mergeCell ref="K5:K6"/>
    <mergeCell ref="L5:L6"/>
    <mergeCell ref="B47:L47"/>
    <mergeCell ref="B24:L24"/>
    <mergeCell ref="B28:B29"/>
    <mergeCell ref="C28:F28"/>
    <mergeCell ref="G28:J28"/>
    <mergeCell ref="K28:K29"/>
    <mergeCell ref="L28:L29"/>
  </mergeCells>
  <pageMargins left="0.7" right="0.7" top="0.75" bottom="0.75" header="0.3" footer="0.3"/>
  <pageSetup paperSize="1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6"/>
  <sheetViews>
    <sheetView zoomScaleNormal="100" workbookViewId="0">
      <selection activeCell="B27" sqref="B27:Q46"/>
    </sheetView>
  </sheetViews>
  <sheetFormatPr baseColWidth="10" defaultRowHeight="12.75" x14ac:dyDescent="0.2"/>
  <cols>
    <col min="2" max="2" width="14.140625" customWidth="1"/>
    <col min="13" max="13" width="20.85546875" customWidth="1"/>
  </cols>
  <sheetData>
    <row r="2" spans="1:17" ht="15" x14ac:dyDescent="0.25">
      <c r="B2" s="156" t="s">
        <v>677</v>
      </c>
    </row>
    <row r="3" spans="1:17" ht="13.5" thickBot="1" x14ac:dyDescent="0.25">
      <c r="B3" s="157" t="s">
        <v>678</v>
      </c>
    </row>
    <row r="4" spans="1:17" ht="12.75" customHeight="1" x14ac:dyDescent="0.2">
      <c r="B4" s="1056" t="s">
        <v>607</v>
      </c>
      <c r="C4" s="1051">
        <v>2015</v>
      </c>
      <c r="D4" s="1051"/>
      <c r="E4" s="1051"/>
      <c r="F4" s="1051"/>
      <c r="G4" s="1051"/>
      <c r="H4" s="1051"/>
      <c r="I4" s="1051">
        <v>2016</v>
      </c>
      <c r="J4" s="1051"/>
      <c r="K4" s="1051"/>
      <c r="L4" s="1051"/>
      <c r="M4" s="1051"/>
      <c r="N4" s="1051"/>
      <c r="O4" s="1051"/>
      <c r="P4" s="1051" t="s">
        <v>679</v>
      </c>
      <c r="Q4" s="1053" t="s">
        <v>680</v>
      </c>
    </row>
    <row r="5" spans="1:17" ht="55.15" customHeight="1" x14ac:dyDescent="0.2">
      <c r="B5" s="1057"/>
      <c r="C5" s="560" t="s">
        <v>681</v>
      </c>
      <c r="D5" s="560" t="s">
        <v>682</v>
      </c>
      <c r="E5" s="560" t="s">
        <v>683</v>
      </c>
      <c r="F5" s="560" t="s">
        <v>684</v>
      </c>
      <c r="G5" s="560" t="s">
        <v>685</v>
      </c>
      <c r="H5" s="560" t="s">
        <v>4</v>
      </c>
      <c r="I5" s="560" t="s">
        <v>681</v>
      </c>
      <c r="J5" s="560" t="s">
        <v>682</v>
      </c>
      <c r="K5" s="560" t="s">
        <v>683</v>
      </c>
      <c r="L5" s="560" t="s">
        <v>684</v>
      </c>
      <c r="M5" s="560" t="s">
        <v>686</v>
      </c>
      <c r="N5" s="560" t="s">
        <v>687</v>
      </c>
      <c r="O5" s="560" t="s">
        <v>4</v>
      </c>
      <c r="P5" s="1052"/>
      <c r="Q5" s="1054"/>
    </row>
    <row r="6" spans="1:17" ht="12.75" customHeight="1" x14ac:dyDescent="0.2">
      <c r="A6" s="4"/>
      <c r="B6" s="561" t="s">
        <v>224</v>
      </c>
      <c r="C6" s="562">
        <v>10240</v>
      </c>
      <c r="D6" s="562">
        <v>98</v>
      </c>
      <c r="E6" s="562">
        <v>126</v>
      </c>
      <c r="F6" s="562">
        <v>102</v>
      </c>
      <c r="G6" s="562">
        <v>0</v>
      </c>
      <c r="H6" s="563">
        <v>10566</v>
      </c>
      <c r="I6" s="562">
        <v>10404</v>
      </c>
      <c r="J6" s="562">
        <v>105</v>
      </c>
      <c r="K6" s="573">
        <v>136</v>
      </c>
      <c r="L6" s="562">
        <v>80</v>
      </c>
      <c r="M6" s="562">
        <v>2</v>
      </c>
      <c r="N6" s="562">
        <v>0</v>
      </c>
      <c r="O6" s="563">
        <v>10727</v>
      </c>
      <c r="P6" s="574">
        <v>6.0437562374887161E-3</v>
      </c>
      <c r="Q6" s="565">
        <v>1.6015625000000089E-2</v>
      </c>
    </row>
    <row r="7" spans="1:17" x14ac:dyDescent="0.2">
      <c r="A7" s="4"/>
      <c r="B7" s="561" t="s">
        <v>232</v>
      </c>
      <c r="C7" s="562">
        <v>30838</v>
      </c>
      <c r="D7" s="562">
        <v>180</v>
      </c>
      <c r="E7" s="562">
        <v>36</v>
      </c>
      <c r="F7" s="562">
        <v>8</v>
      </c>
      <c r="G7" s="562">
        <v>3</v>
      </c>
      <c r="H7" s="563">
        <v>31065</v>
      </c>
      <c r="I7" s="562">
        <v>33899</v>
      </c>
      <c r="J7" s="562">
        <v>65</v>
      </c>
      <c r="K7" s="573">
        <v>42</v>
      </c>
      <c r="L7" s="562">
        <v>6</v>
      </c>
      <c r="M7" s="562">
        <v>0</v>
      </c>
      <c r="N7" s="562">
        <v>0</v>
      </c>
      <c r="O7" s="563">
        <v>34012</v>
      </c>
      <c r="P7" s="574">
        <v>1.9692165772263549E-2</v>
      </c>
      <c r="Q7" s="565">
        <v>9.9260652441792496E-2</v>
      </c>
    </row>
    <row r="8" spans="1:17" x14ac:dyDescent="0.2">
      <c r="A8" s="4"/>
      <c r="B8" s="561" t="s">
        <v>239</v>
      </c>
      <c r="C8" s="562">
        <v>72</v>
      </c>
      <c r="D8" s="562">
        <v>37</v>
      </c>
      <c r="E8" s="562">
        <v>0</v>
      </c>
      <c r="F8" s="562">
        <v>0</v>
      </c>
      <c r="G8" s="562">
        <v>1</v>
      </c>
      <c r="H8" s="563">
        <v>110</v>
      </c>
      <c r="I8" s="562">
        <v>68</v>
      </c>
      <c r="J8" s="562">
        <v>32</v>
      </c>
      <c r="K8" s="573">
        <v>0</v>
      </c>
      <c r="L8" s="562">
        <v>0</v>
      </c>
      <c r="M8" s="562">
        <v>0</v>
      </c>
      <c r="N8" s="562">
        <v>0</v>
      </c>
      <c r="O8" s="563">
        <v>100</v>
      </c>
      <c r="P8" s="574">
        <v>3.9501674754828211E-5</v>
      </c>
      <c r="Q8" s="565">
        <v>-5.555555555555558E-2</v>
      </c>
    </row>
    <row r="9" spans="1:17" x14ac:dyDescent="0.2">
      <c r="A9" s="4"/>
      <c r="B9" s="561" t="s">
        <v>205</v>
      </c>
      <c r="C9" s="562">
        <v>16268</v>
      </c>
      <c r="D9" s="562">
        <v>808</v>
      </c>
      <c r="E9" s="562">
        <v>68</v>
      </c>
      <c r="F9" s="562">
        <v>58</v>
      </c>
      <c r="G9" s="562">
        <v>0</v>
      </c>
      <c r="H9" s="563">
        <v>17202</v>
      </c>
      <c r="I9" s="562">
        <v>13467</v>
      </c>
      <c r="J9" s="562">
        <v>722</v>
      </c>
      <c r="K9" s="573">
        <v>88</v>
      </c>
      <c r="L9" s="562">
        <v>79</v>
      </c>
      <c r="M9" s="562">
        <v>0</v>
      </c>
      <c r="N9" s="562">
        <v>0</v>
      </c>
      <c r="O9" s="563">
        <v>14356</v>
      </c>
      <c r="P9" s="574">
        <v>7.8230743224010513E-3</v>
      </c>
      <c r="Q9" s="565">
        <v>-0.17217850995820017</v>
      </c>
    </row>
    <row r="10" spans="1:17" x14ac:dyDescent="0.2">
      <c r="A10" s="4"/>
      <c r="B10" s="561" t="s">
        <v>619</v>
      </c>
      <c r="C10" s="562">
        <v>163</v>
      </c>
      <c r="D10" s="562">
        <v>80</v>
      </c>
      <c r="E10" s="562">
        <v>0</v>
      </c>
      <c r="F10" s="562">
        <v>0</v>
      </c>
      <c r="G10" s="562">
        <v>0</v>
      </c>
      <c r="H10" s="563">
        <v>243</v>
      </c>
      <c r="I10" s="562">
        <v>237</v>
      </c>
      <c r="J10" s="562">
        <v>92</v>
      </c>
      <c r="K10" s="573">
        <v>16</v>
      </c>
      <c r="L10" s="562">
        <v>0</v>
      </c>
      <c r="M10" s="562">
        <v>0</v>
      </c>
      <c r="N10" s="562">
        <v>0</v>
      </c>
      <c r="O10" s="563">
        <v>345</v>
      </c>
      <c r="P10" s="574">
        <v>1.3767495466021008E-4</v>
      </c>
      <c r="Q10" s="565">
        <v>0.45398773006134974</v>
      </c>
    </row>
    <row r="11" spans="1:17" x14ac:dyDescent="0.2">
      <c r="A11" s="4"/>
      <c r="B11" s="561" t="s">
        <v>207</v>
      </c>
      <c r="C11" s="562">
        <v>81</v>
      </c>
      <c r="D11" s="562">
        <v>25</v>
      </c>
      <c r="E11" s="562">
        <v>1</v>
      </c>
      <c r="F11" s="562">
        <v>0</v>
      </c>
      <c r="G11" s="562">
        <v>0</v>
      </c>
      <c r="H11" s="563">
        <v>107</v>
      </c>
      <c r="I11" s="562">
        <v>51</v>
      </c>
      <c r="J11" s="562">
        <v>15</v>
      </c>
      <c r="K11" s="573">
        <v>0</v>
      </c>
      <c r="L11" s="562">
        <v>0</v>
      </c>
      <c r="M11" s="562">
        <v>0</v>
      </c>
      <c r="N11" s="562">
        <v>0</v>
      </c>
      <c r="O11" s="563">
        <v>66</v>
      </c>
      <c r="P11" s="574">
        <v>2.9626256066121155E-5</v>
      </c>
      <c r="Q11" s="565">
        <v>-0.37037037037037035</v>
      </c>
    </row>
    <row r="12" spans="1:17" x14ac:dyDescent="0.2">
      <c r="A12" s="4"/>
      <c r="B12" s="561" t="s">
        <v>623</v>
      </c>
      <c r="C12" s="562">
        <v>79325</v>
      </c>
      <c r="D12" s="562">
        <v>2823</v>
      </c>
      <c r="E12" s="562">
        <v>170</v>
      </c>
      <c r="F12" s="562">
        <v>1110</v>
      </c>
      <c r="G12" s="562">
        <v>1</v>
      </c>
      <c r="H12" s="563">
        <v>83429</v>
      </c>
      <c r="I12" s="562">
        <v>79638</v>
      </c>
      <c r="J12" s="562">
        <v>2135</v>
      </c>
      <c r="K12" s="573">
        <v>148</v>
      </c>
      <c r="L12" s="562">
        <v>1076</v>
      </c>
      <c r="M12" s="562">
        <v>3</v>
      </c>
      <c r="N12" s="562">
        <v>0</v>
      </c>
      <c r="O12" s="563">
        <v>83000</v>
      </c>
      <c r="P12" s="574">
        <v>4.6262270207720717E-2</v>
      </c>
      <c r="Q12" s="565">
        <v>3.9457926252757236E-3</v>
      </c>
    </row>
    <row r="13" spans="1:17" x14ac:dyDescent="0.2">
      <c r="A13" s="4"/>
      <c r="B13" s="561" t="s">
        <v>208</v>
      </c>
      <c r="C13" s="562">
        <v>222443</v>
      </c>
      <c r="D13" s="562">
        <v>3952</v>
      </c>
      <c r="E13" s="562">
        <v>335</v>
      </c>
      <c r="F13" s="562">
        <v>187</v>
      </c>
      <c r="G13" s="562">
        <v>438</v>
      </c>
      <c r="H13" s="563">
        <v>227355</v>
      </c>
      <c r="I13" s="562">
        <v>221779</v>
      </c>
      <c r="J13" s="562">
        <v>3708</v>
      </c>
      <c r="K13" s="573">
        <v>253</v>
      </c>
      <c r="L13" s="562">
        <v>192</v>
      </c>
      <c r="M13" s="562">
        <v>466</v>
      </c>
      <c r="N13" s="562">
        <v>0</v>
      </c>
      <c r="O13" s="563">
        <v>226398</v>
      </c>
      <c r="P13" s="574">
        <v>0.12883296949192713</v>
      </c>
      <c r="Q13" s="565">
        <v>-2.9850343683550662E-3</v>
      </c>
    </row>
    <row r="14" spans="1:17" x14ac:dyDescent="0.2">
      <c r="A14" s="4"/>
      <c r="B14" s="561" t="s">
        <v>260</v>
      </c>
      <c r="C14" s="562">
        <v>220762</v>
      </c>
      <c r="D14" s="562">
        <v>4881</v>
      </c>
      <c r="E14" s="562">
        <v>231</v>
      </c>
      <c r="F14" s="562">
        <v>270</v>
      </c>
      <c r="G14" s="562">
        <v>25</v>
      </c>
      <c r="H14" s="563">
        <v>226169</v>
      </c>
      <c r="I14" s="562">
        <v>239388</v>
      </c>
      <c r="J14" s="562">
        <v>5568</v>
      </c>
      <c r="K14" s="573">
        <v>216</v>
      </c>
      <c r="L14" s="562">
        <v>236</v>
      </c>
      <c r="M14" s="562">
        <v>17</v>
      </c>
      <c r="N14" s="562">
        <v>0</v>
      </c>
      <c r="O14" s="563">
        <v>245425</v>
      </c>
      <c r="P14" s="574">
        <v>0.13906216053248258</v>
      </c>
      <c r="Q14" s="565">
        <v>8.4371404498962743E-2</v>
      </c>
    </row>
    <row r="15" spans="1:17" x14ac:dyDescent="0.2">
      <c r="A15" s="4"/>
      <c r="B15" s="561" t="s">
        <v>209</v>
      </c>
      <c r="C15" s="562">
        <v>999331</v>
      </c>
      <c r="D15" s="562">
        <v>823</v>
      </c>
      <c r="E15" s="562">
        <v>999</v>
      </c>
      <c r="F15" s="562">
        <v>2161</v>
      </c>
      <c r="G15" s="562">
        <v>42</v>
      </c>
      <c r="H15" s="563">
        <v>1003356</v>
      </c>
      <c r="I15" s="562">
        <v>1102673</v>
      </c>
      <c r="J15" s="562">
        <v>861</v>
      </c>
      <c r="K15" s="573">
        <v>913</v>
      </c>
      <c r="L15" s="562">
        <v>2102</v>
      </c>
      <c r="M15" s="562">
        <v>44</v>
      </c>
      <c r="N15" s="562">
        <v>22</v>
      </c>
      <c r="O15" s="563">
        <v>1106615</v>
      </c>
      <c r="P15" s="574">
        <v>0.64055044421956886</v>
      </c>
      <c r="Q15" s="565">
        <v>0.10341118208081213</v>
      </c>
    </row>
    <row r="16" spans="1:17" x14ac:dyDescent="0.2">
      <c r="A16" s="4"/>
      <c r="B16" s="561" t="s">
        <v>273</v>
      </c>
      <c r="C16" s="562">
        <v>15697</v>
      </c>
      <c r="D16" s="562">
        <v>449</v>
      </c>
      <c r="E16" s="562">
        <v>191</v>
      </c>
      <c r="F16" s="562">
        <v>50</v>
      </c>
      <c r="G16" s="562">
        <v>0</v>
      </c>
      <c r="H16" s="563">
        <v>16387</v>
      </c>
      <c r="I16" s="562">
        <v>17894</v>
      </c>
      <c r="J16" s="562">
        <v>459</v>
      </c>
      <c r="K16" s="573">
        <v>157</v>
      </c>
      <c r="L16" s="562">
        <v>80</v>
      </c>
      <c r="M16" s="562">
        <v>0</v>
      </c>
      <c r="N16" s="562">
        <v>0</v>
      </c>
      <c r="O16" s="563">
        <v>18590</v>
      </c>
      <c r="P16" s="574">
        <v>1.0394749530336705E-2</v>
      </c>
      <c r="Q16" s="565">
        <v>0.13996305026438183</v>
      </c>
    </row>
    <row r="17" spans="1:17" x14ac:dyDescent="0.2">
      <c r="A17" s="4"/>
      <c r="B17" s="561" t="s">
        <v>630</v>
      </c>
      <c r="C17" s="562">
        <v>782</v>
      </c>
      <c r="D17" s="562">
        <v>6</v>
      </c>
      <c r="E17" s="562">
        <v>2</v>
      </c>
      <c r="F17" s="562">
        <v>16</v>
      </c>
      <c r="G17" s="562">
        <v>0</v>
      </c>
      <c r="H17" s="563">
        <v>806</v>
      </c>
      <c r="I17" s="562">
        <v>613</v>
      </c>
      <c r="J17" s="562">
        <v>8</v>
      </c>
      <c r="K17" s="573">
        <v>1</v>
      </c>
      <c r="L17" s="562">
        <v>51</v>
      </c>
      <c r="M17" s="562">
        <v>0</v>
      </c>
      <c r="N17" s="562">
        <v>0</v>
      </c>
      <c r="O17" s="563">
        <v>673</v>
      </c>
      <c r="P17" s="574">
        <v>3.5609597977514254E-4</v>
      </c>
      <c r="Q17" s="565">
        <v>-0.21611253196930946</v>
      </c>
    </row>
    <row r="18" spans="1:17" x14ac:dyDescent="0.2">
      <c r="A18" s="4"/>
      <c r="B18" s="561" t="s">
        <v>286</v>
      </c>
      <c r="C18" s="562">
        <v>420</v>
      </c>
      <c r="D18" s="562">
        <v>48</v>
      </c>
      <c r="E18" s="562">
        <v>4</v>
      </c>
      <c r="F18" s="562">
        <v>2</v>
      </c>
      <c r="G18" s="562">
        <v>0</v>
      </c>
      <c r="H18" s="563">
        <v>474</v>
      </c>
      <c r="I18" s="562">
        <v>445</v>
      </c>
      <c r="J18" s="562">
        <v>28</v>
      </c>
      <c r="K18" s="573">
        <v>16</v>
      </c>
      <c r="L18" s="562">
        <v>1</v>
      </c>
      <c r="M18" s="562">
        <v>0</v>
      </c>
      <c r="N18" s="562">
        <v>0</v>
      </c>
      <c r="O18" s="563">
        <v>490</v>
      </c>
      <c r="P18" s="574">
        <v>2.5850360685144929E-4</v>
      </c>
      <c r="Q18" s="565">
        <v>5.9523809523809534E-2</v>
      </c>
    </row>
    <row r="19" spans="1:17" x14ac:dyDescent="0.2">
      <c r="A19" s="4"/>
      <c r="B19" s="561" t="s">
        <v>638</v>
      </c>
      <c r="C19" s="562">
        <v>125</v>
      </c>
      <c r="D19" s="562">
        <v>0</v>
      </c>
      <c r="E19" s="562">
        <v>1</v>
      </c>
      <c r="F19" s="562">
        <v>0</v>
      </c>
      <c r="G19" s="562">
        <v>0</v>
      </c>
      <c r="H19" s="563">
        <v>126</v>
      </c>
      <c r="I19" s="562">
        <v>76</v>
      </c>
      <c r="J19" s="562">
        <v>1</v>
      </c>
      <c r="K19" s="573">
        <v>0</v>
      </c>
      <c r="L19" s="562">
        <v>1</v>
      </c>
      <c r="M19" s="562">
        <v>0</v>
      </c>
      <c r="N19" s="562">
        <v>0</v>
      </c>
      <c r="O19" s="563">
        <v>78</v>
      </c>
      <c r="P19" s="574">
        <v>4.4148930608337411E-5</v>
      </c>
      <c r="Q19" s="565">
        <v>-0.39200000000000002</v>
      </c>
    </row>
    <row r="20" spans="1:17" x14ac:dyDescent="0.2">
      <c r="A20" s="4"/>
      <c r="B20" s="561" t="s">
        <v>675</v>
      </c>
      <c r="C20" s="562">
        <v>74</v>
      </c>
      <c r="D20" s="562">
        <v>68</v>
      </c>
      <c r="E20" s="562">
        <v>2</v>
      </c>
      <c r="F20" s="562">
        <v>0</v>
      </c>
      <c r="G20" s="562">
        <v>0</v>
      </c>
      <c r="H20" s="563">
        <v>144</v>
      </c>
      <c r="I20" s="562">
        <v>33</v>
      </c>
      <c r="J20" s="562">
        <v>27</v>
      </c>
      <c r="K20" s="573">
        <v>0</v>
      </c>
      <c r="L20" s="562">
        <v>0</v>
      </c>
      <c r="M20" s="562">
        <v>0</v>
      </c>
      <c r="N20" s="562">
        <v>0</v>
      </c>
      <c r="O20" s="563">
        <v>60</v>
      </c>
      <c r="P20" s="574">
        <v>1.9169930395725454E-5</v>
      </c>
      <c r="Q20" s="565">
        <v>-0.55405405405405406</v>
      </c>
    </row>
    <row r="21" spans="1:17" x14ac:dyDescent="0.2">
      <c r="A21" s="4"/>
      <c r="B21" s="561" t="s">
        <v>298</v>
      </c>
      <c r="C21" s="562">
        <v>969</v>
      </c>
      <c r="D21" s="562">
        <v>1</v>
      </c>
      <c r="E21" s="562">
        <v>18</v>
      </c>
      <c r="F21" s="562">
        <v>28</v>
      </c>
      <c r="G21" s="562">
        <v>7</v>
      </c>
      <c r="H21" s="563">
        <v>1023</v>
      </c>
      <c r="I21" s="562">
        <v>781</v>
      </c>
      <c r="J21" s="562">
        <v>1</v>
      </c>
      <c r="K21" s="573">
        <v>36</v>
      </c>
      <c r="L21" s="562">
        <v>27</v>
      </c>
      <c r="M21" s="562">
        <v>9</v>
      </c>
      <c r="N21" s="562">
        <v>0</v>
      </c>
      <c r="O21" s="563">
        <v>854</v>
      </c>
      <c r="P21" s="574">
        <v>4.5368835269883574E-4</v>
      </c>
      <c r="Q21" s="565">
        <v>-0.19401444788441691</v>
      </c>
    </row>
    <row r="22" spans="1:17" ht="13.5" thickBot="1" x14ac:dyDescent="0.25">
      <c r="A22" s="4"/>
      <c r="B22" s="575" t="s">
        <v>144</v>
      </c>
      <c r="C22" s="567">
        <v>1597590</v>
      </c>
      <c r="D22" s="567">
        <v>14279</v>
      </c>
      <c r="E22" s="567">
        <v>2184</v>
      </c>
      <c r="F22" s="567">
        <v>3992</v>
      </c>
      <c r="G22" s="567">
        <v>517</v>
      </c>
      <c r="H22" s="567">
        <v>1618562</v>
      </c>
      <c r="I22" s="567">
        <v>1721446</v>
      </c>
      <c r="J22" s="567">
        <v>13827</v>
      </c>
      <c r="K22" s="576">
        <v>2022</v>
      </c>
      <c r="L22" s="567">
        <v>3931</v>
      </c>
      <c r="M22" s="567">
        <v>541</v>
      </c>
      <c r="N22" s="567">
        <v>22</v>
      </c>
      <c r="O22" s="567">
        <v>1741789</v>
      </c>
      <c r="P22" s="568">
        <v>1</v>
      </c>
      <c r="Q22" s="569">
        <v>7.7526774704398393E-2</v>
      </c>
    </row>
    <row r="23" spans="1:17" x14ac:dyDescent="0.2">
      <c r="B23" s="842" t="s">
        <v>419</v>
      </c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577"/>
    </row>
    <row r="26" spans="1:17" ht="13.5" thickBot="1" x14ac:dyDescent="0.25">
      <c r="B26" t="s">
        <v>366</v>
      </c>
    </row>
    <row r="27" spans="1:17" ht="12.75" customHeight="1" x14ac:dyDescent="0.2">
      <c r="B27" s="1056" t="s">
        <v>607</v>
      </c>
      <c r="C27" s="1051">
        <v>2015</v>
      </c>
      <c r="D27" s="1051"/>
      <c r="E27" s="1051"/>
      <c r="F27" s="1051"/>
      <c r="G27" s="1051"/>
      <c r="H27" s="1051"/>
      <c r="I27" s="1051">
        <v>2016</v>
      </c>
      <c r="J27" s="1051"/>
      <c r="K27" s="1051"/>
      <c r="L27" s="1051"/>
      <c r="M27" s="1051"/>
      <c r="N27" s="1051"/>
      <c r="O27" s="1051"/>
      <c r="P27" s="1051" t="s">
        <v>679</v>
      </c>
      <c r="Q27" s="1053" t="s">
        <v>680</v>
      </c>
    </row>
    <row r="28" spans="1:17" ht="48" x14ac:dyDescent="0.2">
      <c r="B28" s="1057"/>
      <c r="C28" s="560" t="s">
        <v>681</v>
      </c>
      <c r="D28" s="560" t="s">
        <v>682</v>
      </c>
      <c r="E28" s="560" t="s">
        <v>683</v>
      </c>
      <c r="F28" s="560" t="s">
        <v>684</v>
      </c>
      <c r="G28" s="560" t="s">
        <v>686</v>
      </c>
      <c r="H28" s="560" t="s">
        <v>4</v>
      </c>
      <c r="I28" s="560" t="s">
        <v>681</v>
      </c>
      <c r="J28" s="560" t="s">
        <v>682</v>
      </c>
      <c r="K28" s="560" t="s">
        <v>683</v>
      </c>
      <c r="L28" s="560" t="s">
        <v>684</v>
      </c>
      <c r="M28" s="560" t="s">
        <v>686</v>
      </c>
      <c r="N28" s="560" t="s">
        <v>687</v>
      </c>
      <c r="O28" s="560" t="s">
        <v>4</v>
      </c>
      <c r="P28" s="1052"/>
      <c r="Q28" s="1054"/>
    </row>
    <row r="29" spans="1:17" ht="12.75" customHeight="1" x14ac:dyDescent="0.2">
      <c r="A29" s="4"/>
      <c r="B29" s="561" t="s">
        <v>224</v>
      </c>
      <c r="C29" s="570">
        <v>204.09222197999992</v>
      </c>
      <c r="D29" s="570">
        <v>14.063912149999998</v>
      </c>
      <c r="E29" s="570">
        <v>18.599899579999995</v>
      </c>
      <c r="F29" s="570">
        <v>12.253675690000003</v>
      </c>
      <c r="G29" s="570">
        <v>0</v>
      </c>
      <c r="H29" s="571">
        <v>249.00970939999988</v>
      </c>
      <c r="I29" s="570">
        <v>210.83006389999957</v>
      </c>
      <c r="J29" s="570">
        <v>72.617074019999976</v>
      </c>
      <c r="K29" s="578">
        <v>20.395626629999995</v>
      </c>
      <c r="L29" s="570">
        <v>9.3988655999999988</v>
      </c>
      <c r="M29" s="570">
        <v>0.25420651</v>
      </c>
      <c r="N29" s="570">
        <v>0</v>
      </c>
      <c r="O29" s="571">
        <v>313.49583665999955</v>
      </c>
      <c r="P29" s="574">
        <v>3.9183618066017892E-3</v>
      </c>
      <c r="Q29" s="565">
        <v>3.3013712402327311E-2</v>
      </c>
    </row>
    <row r="30" spans="1:17" x14ac:dyDescent="0.2">
      <c r="A30" s="4"/>
      <c r="B30" s="561" t="s">
        <v>232</v>
      </c>
      <c r="C30" s="570">
        <v>459.88828728999977</v>
      </c>
      <c r="D30" s="570">
        <v>135.51651478999997</v>
      </c>
      <c r="E30" s="570">
        <v>14.100587409999999</v>
      </c>
      <c r="F30" s="570">
        <v>4.6187859199999997</v>
      </c>
      <c r="G30" s="570">
        <v>7.3266020000000001E-2</v>
      </c>
      <c r="H30" s="571">
        <v>614.1974414299998</v>
      </c>
      <c r="I30" s="570">
        <v>489.22260543000107</v>
      </c>
      <c r="J30" s="570">
        <v>59.389465610000016</v>
      </c>
      <c r="K30" s="578">
        <v>4.475072889999999</v>
      </c>
      <c r="L30" s="570">
        <v>1.0937472899999998</v>
      </c>
      <c r="M30" s="570">
        <v>0</v>
      </c>
      <c r="N30" s="570">
        <v>0</v>
      </c>
      <c r="O30" s="571">
        <v>554.18089122000129</v>
      </c>
      <c r="P30" s="574">
        <v>9.0923995211251146E-3</v>
      </c>
      <c r="Q30" s="565">
        <v>6.3785747431970297E-2</v>
      </c>
    </row>
    <row r="31" spans="1:17" x14ac:dyDescent="0.2">
      <c r="A31" s="4"/>
      <c r="B31" s="561" t="s">
        <v>239</v>
      </c>
      <c r="C31" s="570">
        <v>106.46061971</v>
      </c>
      <c r="D31" s="570">
        <v>56.81320418</v>
      </c>
      <c r="E31" s="570">
        <v>0</v>
      </c>
      <c r="F31" s="570">
        <v>0</v>
      </c>
      <c r="G31" s="570">
        <v>2.3823850000000001E-2</v>
      </c>
      <c r="H31" s="571">
        <v>163.29764773999997</v>
      </c>
      <c r="I31" s="570">
        <v>129.02599438999999</v>
      </c>
      <c r="J31" s="570">
        <v>48.49065933</v>
      </c>
      <c r="K31" s="578">
        <v>0</v>
      </c>
      <c r="L31" s="570">
        <v>0</v>
      </c>
      <c r="M31" s="570">
        <v>0</v>
      </c>
      <c r="N31" s="570">
        <v>0</v>
      </c>
      <c r="O31" s="571">
        <v>177.51665371999999</v>
      </c>
      <c r="P31" s="574">
        <v>2.3980001671696774E-3</v>
      </c>
      <c r="Q31" s="565">
        <v>0.21195982835219573</v>
      </c>
    </row>
    <row r="32" spans="1:17" x14ac:dyDescent="0.2">
      <c r="A32" s="4"/>
      <c r="B32" s="561" t="s">
        <v>205</v>
      </c>
      <c r="C32" s="570">
        <v>5232.9262408899986</v>
      </c>
      <c r="D32" s="570">
        <v>807.08403910000027</v>
      </c>
      <c r="E32" s="570">
        <v>16.004972579999997</v>
      </c>
      <c r="F32" s="570">
        <v>6.5027938000000001</v>
      </c>
      <c r="G32" s="570">
        <v>0</v>
      </c>
      <c r="H32" s="571">
        <v>6062.518046369999</v>
      </c>
      <c r="I32" s="570">
        <v>3870.5739236899935</v>
      </c>
      <c r="J32" s="570">
        <v>762.69628842000054</v>
      </c>
      <c r="K32" s="578">
        <v>9.5338041499999999</v>
      </c>
      <c r="L32" s="570">
        <v>7.2550601200000013</v>
      </c>
      <c r="M32" s="570">
        <v>0</v>
      </c>
      <c r="N32" s="570">
        <v>0</v>
      </c>
      <c r="O32" s="571">
        <v>4650.0590763799946</v>
      </c>
      <c r="P32" s="574">
        <v>7.1936178131641354E-2</v>
      </c>
      <c r="Q32" s="565">
        <v>-0.26034235043379872</v>
      </c>
    </row>
    <row r="33" spans="1:17" x14ac:dyDescent="0.2">
      <c r="A33" s="4"/>
      <c r="B33" s="561" t="s">
        <v>619</v>
      </c>
      <c r="C33" s="570">
        <v>289.21275015999998</v>
      </c>
      <c r="D33" s="570">
        <v>104.37836888000001</v>
      </c>
      <c r="E33" s="570">
        <v>0</v>
      </c>
      <c r="F33" s="570">
        <v>0</v>
      </c>
      <c r="G33" s="570">
        <v>0</v>
      </c>
      <c r="H33" s="571">
        <v>393.59111904000002</v>
      </c>
      <c r="I33" s="570">
        <v>395.61023333000003</v>
      </c>
      <c r="J33" s="570">
        <v>139.82233096000002</v>
      </c>
      <c r="K33" s="578">
        <v>3.8902139099999995</v>
      </c>
      <c r="L33" s="570">
        <v>0</v>
      </c>
      <c r="M33" s="570">
        <v>0</v>
      </c>
      <c r="N33" s="570">
        <v>0</v>
      </c>
      <c r="O33" s="571">
        <v>539.3227781999999</v>
      </c>
      <c r="P33" s="574">
        <v>7.3525758134587249E-3</v>
      </c>
      <c r="Q33" s="565">
        <v>0.36788655794441349</v>
      </c>
    </row>
    <row r="34" spans="1:17" x14ac:dyDescent="0.2">
      <c r="A34" s="4"/>
      <c r="B34" s="561" t="s">
        <v>207</v>
      </c>
      <c r="C34" s="570">
        <v>51.351717540000017</v>
      </c>
      <c r="D34" s="570">
        <v>18.158613280000001</v>
      </c>
      <c r="E34" s="570">
        <v>2.7200999999999999E-2</v>
      </c>
      <c r="F34" s="570">
        <v>0</v>
      </c>
      <c r="G34" s="570">
        <v>0</v>
      </c>
      <c r="H34" s="571">
        <v>69.537531820000012</v>
      </c>
      <c r="I34" s="570">
        <v>26.500989830000009</v>
      </c>
      <c r="J34" s="570">
        <v>16.828517739999999</v>
      </c>
      <c r="K34" s="578">
        <v>0</v>
      </c>
      <c r="L34" s="570">
        <v>0</v>
      </c>
      <c r="M34" s="570">
        <v>0</v>
      </c>
      <c r="N34" s="570">
        <v>0</v>
      </c>
      <c r="O34" s="571">
        <v>43.329507570000011</v>
      </c>
      <c r="P34" s="574">
        <v>4.9253158902549997E-4</v>
      </c>
      <c r="Q34" s="565">
        <v>-0.48393177288846723</v>
      </c>
    </row>
    <row r="35" spans="1:17" x14ac:dyDescent="0.2">
      <c r="A35" s="4"/>
      <c r="B35" s="561" t="s">
        <v>623</v>
      </c>
      <c r="C35" s="570">
        <v>4151.745839379998</v>
      </c>
      <c r="D35" s="570">
        <v>182.29962662000005</v>
      </c>
      <c r="E35" s="570">
        <v>10.380326100000005</v>
      </c>
      <c r="F35" s="570">
        <v>42.793719900000021</v>
      </c>
      <c r="G35" s="570">
        <v>0.42047984000000005</v>
      </c>
      <c r="H35" s="571">
        <v>4387.6399918399975</v>
      </c>
      <c r="I35" s="570">
        <v>4076.3648188100119</v>
      </c>
      <c r="J35" s="570">
        <v>153.72890668999995</v>
      </c>
      <c r="K35" s="578">
        <v>22.100579179999997</v>
      </c>
      <c r="L35" s="570">
        <v>39.982157960000016</v>
      </c>
      <c r="M35" s="570">
        <v>1.7499873799999999</v>
      </c>
      <c r="N35" s="570">
        <v>0</v>
      </c>
      <c r="O35" s="571">
        <v>4293.9264500200061</v>
      </c>
      <c r="P35" s="574">
        <v>7.5760884953184351E-2</v>
      </c>
      <c r="Q35" s="565">
        <v>-1.8156463205185824E-2</v>
      </c>
    </row>
    <row r="36" spans="1:17" x14ac:dyDescent="0.2">
      <c r="A36" s="4"/>
      <c r="B36" s="561" t="s">
        <v>208</v>
      </c>
      <c r="C36" s="570">
        <v>16618.451027420069</v>
      </c>
      <c r="D36" s="570">
        <v>2221.6591395599976</v>
      </c>
      <c r="E36" s="570">
        <v>62.147639030000001</v>
      </c>
      <c r="F36" s="570">
        <v>35.491997690000012</v>
      </c>
      <c r="G36" s="570">
        <v>33.022077660000008</v>
      </c>
      <c r="H36" s="571">
        <v>18970.771881360117</v>
      </c>
      <c r="I36" s="570">
        <v>14635.22802731003</v>
      </c>
      <c r="J36" s="570">
        <v>2169.3581447500001</v>
      </c>
      <c r="K36" s="578">
        <v>41.248613569999996</v>
      </c>
      <c r="L36" s="570">
        <v>14.725494159999993</v>
      </c>
      <c r="M36" s="570">
        <v>21.744144410000008</v>
      </c>
      <c r="N36" s="570">
        <v>0</v>
      </c>
      <c r="O36" s="571">
        <v>16882.304424200043</v>
      </c>
      <c r="P36" s="574">
        <v>0.27200161813886253</v>
      </c>
      <c r="Q36" s="565">
        <v>-0.11933861927551292</v>
      </c>
    </row>
    <row r="37" spans="1:17" x14ac:dyDescent="0.2">
      <c r="A37" s="4"/>
      <c r="B37" s="561" t="s">
        <v>260</v>
      </c>
      <c r="C37" s="570">
        <v>16781.954167680204</v>
      </c>
      <c r="D37" s="570">
        <v>1016.1110270700029</v>
      </c>
      <c r="E37" s="570">
        <v>83.213324439999994</v>
      </c>
      <c r="F37" s="570">
        <v>19.780416820000006</v>
      </c>
      <c r="G37" s="570">
        <v>4.17606096</v>
      </c>
      <c r="H37" s="571">
        <v>17905.234996970183</v>
      </c>
      <c r="I37" s="570">
        <v>17281.720257570003</v>
      </c>
      <c r="J37" s="570">
        <v>1184.2480762499995</v>
      </c>
      <c r="K37" s="578">
        <v>56.770667379999992</v>
      </c>
      <c r="L37" s="570">
        <v>28.735883099999992</v>
      </c>
      <c r="M37" s="570">
        <v>4.7846375099999996</v>
      </c>
      <c r="N37" s="570">
        <v>0</v>
      </c>
      <c r="O37" s="571">
        <v>18556.259521810076</v>
      </c>
      <c r="P37" s="574">
        <v>0.32118774408642992</v>
      </c>
      <c r="Q37" s="565">
        <v>2.9779969894822012E-2</v>
      </c>
    </row>
    <row r="38" spans="1:17" x14ac:dyDescent="0.2">
      <c r="A38" s="4"/>
      <c r="B38" s="561" t="s">
        <v>209</v>
      </c>
      <c r="C38" s="570">
        <v>8104.9289779999453</v>
      </c>
      <c r="D38" s="570">
        <v>150.9548716700001</v>
      </c>
      <c r="E38" s="570">
        <v>208.65547065000021</v>
      </c>
      <c r="F38" s="570">
        <v>106.06013727000004</v>
      </c>
      <c r="G38" s="570">
        <v>4.4842415899999999</v>
      </c>
      <c r="H38" s="571">
        <v>8575.0836991799424</v>
      </c>
      <c r="I38" s="570">
        <v>7935.2451091399953</v>
      </c>
      <c r="J38" s="570">
        <v>127.88433789999989</v>
      </c>
      <c r="K38" s="578">
        <v>745.24186388000032</v>
      </c>
      <c r="L38" s="570">
        <v>78.400012699999976</v>
      </c>
      <c r="M38" s="570">
        <v>0.92046588000000007</v>
      </c>
      <c r="N38" s="570">
        <v>4.144821000000002E-2</v>
      </c>
      <c r="O38" s="571">
        <v>8887.7332377100083</v>
      </c>
      <c r="P38" s="574">
        <v>0.14747973219049937</v>
      </c>
      <c r="Q38" s="565">
        <v>-2.0935885967729106E-2</v>
      </c>
    </row>
    <row r="39" spans="1:17" x14ac:dyDescent="0.2">
      <c r="A39" s="4"/>
      <c r="B39" s="561" t="s">
        <v>273</v>
      </c>
      <c r="C39" s="570">
        <v>4820.1422040600037</v>
      </c>
      <c r="D39" s="570">
        <v>547.6281633000001</v>
      </c>
      <c r="E39" s="570">
        <v>35.164540739999985</v>
      </c>
      <c r="F39" s="570">
        <v>5.1869595000000004</v>
      </c>
      <c r="G39" s="570">
        <v>0</v>
      </c>
      <c r="H39" s="571">
        <v>5408.1218675999944</v>
      </c>
      <c r="I39" s="570">
        <v>4287.5169531800093</v>
      </c>
      <c r="J39" s="570">
        <v>537.76110035999989</v>
      </c>
      <c r="K39" s="578">
        <v>36.896370129999994</v>
      </c>
      <c r="L39" s="570">
        <v>13.66494763</v>
      </c>
      <c r="M39" s="570">
        <v>0</v>
      </c>
      <c r="N39" s="570">
        <v>0</v>
      </c>
      <c r="O39" s="571">
        <v>4875.8393713000078</v>
      </c>
      <c r="P39" s="574">
        <v>7.9685232569425099E-2</v>
      </c>
      <c r="Q39" s="565">
        <v>-0.1104999040134883</v>
      </c>
    </row>
    <row r="40" spans="1:17" x14ac:dyDescent="0.2">
      <c r="A40" s="4"/>
      <c r="B40" s="561" t="s">
        <v>630</v>
      </c>
      <c r="C40" s="570">
        <v>28.679845340000004</v>
      </c>
      <c r="D40" s="570">
        <v>0.50135602000000001</v>
      </c>
      <c r="E40" s="570">
        <v>9.7022800000000006E-2</v>
      </c>
      <c r="F40" s="570">
        <v>0.35669782999999999</v>
      </c>
      <c r="G40" s="570">
        <v>0</v>
      </c>
      <c r="H40" s="571">
        <v>29.634921989999999</v>
      </c>
      <c r="I40" s="570">
        <v>30.893330270000014</v>
      </c>
      <c r="J40" s="570">
        <v>0.56740196999999981</v>
      </c>
      <c r="K40" s="578">
        <v>8.9146050000000004E-2</v>
      </c>
      <c r="L40" s="570">
        <v>0.39267161</v>
      </c>
      <c r="M40" s="570">
        <v>0</v>
      </c>
      <c r="N40" s="570">
        <v>0</v>
      </c>
      <c r="O40" s="571">
        <v>31.942549900000014</v>
      </c>
      <c r="P40" s="574">
        <v>5.7416500839329893E-4</v>
      </c>
      <c r="Q40" s="565">
        <v>7.7179109711336125E-2</v>
      </c>
    </row>
    <row r="41" spans="1:17" x14ac:dyDescent="0.2">
      <c r="A41" s="4"/>
      <c r="B41" s="561" t="s">
        <v>286</v>
      </c>
      <c r="C41" s="570">
        <v>388.62475518000025</v>
      </c>
      <c r="D41" s="570">
        <v>114.03374379000002</v>
      </c>
      <c r="E41" s="570">
        <v>24.406553550000002</v>
      </c>
      <c r="F41" s="570">
        <v>3.7024109999999999E-2</v>
      </c>
      <c r="G41" s="570">
        <v>0</v>
      </c>
      <c r="H41" s="571">
        <v>527.10207663000028</v>
      </c>
      <c r="I41" s="570">
        <v>395.55402575999983</v>
      </c>
      <c r="J41" s="570">
        <v>71.19867059000002</v>
      </c>
      <c r="K41" s="578">
        <v>5.4722947399999997</v>
      </c>
      <c r="L41" s="570">
        <v>2.3369290000000001E-2</v>
      </c>
      <c r="M41" s="570">
        <v>0</v>
      </c>
      <c r="N41" s="570">
        <v>0</v>
      </c>
      <c r="O41" s="571">
        <v>472.24836037999961</v>
      </c>
      <c r="P41" s="574">
        <v>7.3515311730907593E-3</v>
      </c>
      <c r="Q41" s="565">
        <v>1.7830234661171174E-2</v>
      </c>
    </row>
    <row r="42" spans="1:17" x14ac:dyDescent="0.2">
      <c r="A42" s="4"/>
      <c r="B42" s="561" t="s">
        <v>638</v>
      </c>
      <c r="C42" s="570">
        <v>3.2881744300000006</v>
      </c>
      <c r="D42" s="570">
        <v>0</v>
      </c>
      <c r="E42" s="570">
        <v>1.3244400000000001</v>
      </c>
      <c r="F42" s="570">
        <v>0</v>
      </c>
      <c r="G42" s="570">
        <v>0</v>
      </c>
      <c r="H42" s="571">
        <v>4.6126144300000007</v>
      </c>
      <c r="I42" s="570">
        <v>2.3791431200000002</v>
      </c>
      <c r="J42" s="570">
        <v>0.14413739</v>
      </c>
      <c r="K42" s="578">
        <v>0</v>
      </c>
      <c r="L42" s="570">
        <v>0.14413739</v>
      </c>
      <c r="M42" s="570">
        <v>0</v>
      </c>
      <c r="N42" s="570">
        <v>0</v>
      </c>
      <c r="O42" s="571">
        <v>2.6674179000000002</v>
      </c>
      <c r="P42" s="574">
        <v>4.4217334859174399E-5</v>
      </c>
      <c r="Q42" s="565">
        <v>-0.27645471046376346</v>
      </c>
    </row>
    <row r="43" spans="1:17" x14ac:dyDescent="0.2">
      <c r="A43" s="4"/>
      <c r="B43" s="561" t="s">
        <v>675</v>
      </c>
      <c r="C43" s="570">
        <v>4.1506327100000009</v>
      </c>
      <c r="D43" s="570">
        <v>1.5709649900000004</v>
      </c>
      <c r="E43" s="570">
        <v>2.1668279999999998E-2</v>
      </c>
      <c r="F43" s="570">
        <v>0</v>
      </c>
      <c r="G43" s="570">
        <v>0</v>
      </c>
      <c r="H43" s="571">
        <v>5.7432659799999977</v>
      </c>
      <c r="I43" s="570">
        <v>2.3621551800000002</v>
      </c>
      <c r="J43" s="570">
        <v>0.62885086000000001</v>
      </c>
      <c r="K43" s="578">
        <v>0</v>
      </c>
      <c r="L43" s="570">
        <v>0</v>
      </c>
      <c r="M43" s="570">
        <v>0</v>
      </c>
      <c r="N43" s="570">
        <v>0</v>
      </c>
      <c r="O43" s="571">
        <v>2.9910060400000003</v>
      </c>
      <c r="P43" s="574">
        <v>4.3901607139713977E-5</v>
      </c>
      <c r="Q43" s="565">
        <v>-0.43089274695182567</v>
      </c>
    </row>
    <row r="44" spans="1:17" x14ac:dyDescent="0.2">
      <c r="A44" s="4"/>
      <c r="B44" s="561" t="s">
        <v>298</v>
      </c>
      <c r="C44" s="570">
        <v>75.97437005999997</v>
      </c>
      <c r="D44" s="570">
        <v>2.2138680000000001E-2</v>
      </c>
      <c r="E44" s="570">
        <v>15.119132190000002</v>
      </c>
      <c r="F44" s="570">
        <v>6.1564849999999991</v>
      </c>
      <c r="G44" s="570">
        <v>6.4298000999999996</v>
      </c>
      <c r="H44" s="571">
        <v>103.70192603</v>
      </c>
      <c r="I44" s="570">
        <v>36.637671559999994</v>
      </c>
      <c r="J44" s="570">
        <v>6.3568159099999999</v>
      </c>
      <c r="K44" s="578">
        <v>7.2369721700000005</v>
      </c>
      <c r="L44" s="570">
        <v>0.53460861000000015</v>
      </c>
      <c r="M44" s="570">
        <v>125.81074791</v>
      </c>
      <c r="N44" s="570">
        <v>0</v>
      </c>
      <c r="O44" s="571">
        <v>176.57681615999999</v>
      </c>
      <c r="P44" s="574">
        <v>6.8092590908485164E-4</v>
      </c>
      <c r="Q44" s="565">
        <v>-0.51776274642269793</v>
      </c>
    </row>
    <row r="45" spans="1:17" ht="13.5" thickBot="1" x14ac:dyDescent="0.25">
      <c r="A45" s="4"/>
      <c r="B45" s="575" t="s">
        <v>144</v>
      </c>
      <c r="C45" s="572">
        <v>57321.871831830562</v>
      </c>
      <c r="D45" s="572">
        <v>5370.7956840799552</v>
      </c>
      <c r="E45" s="572">
        <v>489.2627783500003</v>
      </c>
      <c r="F45" s="572">
        <v>239.23869352999995</v>
      </c>
      <c r="G45" s="572">
        <v>48.629750019999989</v>
      </c>
      <c r="H45" s="572">
        <v>63469.798737810226</v>
      </c>
      <c r="I45" s="572">
        <v>53805.665302470516</v>
      </c>
      <c r="J45" s="572">
        <v>5351.7207787499892</v>
      </c>
      <c r="K45" s="579">
        <v>953.35122468000111</v>
      </c>
      <c r="L45" s="572">
        <v>194.35095546000016</v>
      </c>
      <c r="M45" s="572">
        <v>155.26418960000004</v>
      </c>
      <c r="N45" s="572">
        <v>4.144821000000002E-2</v>
      </c>
      <c r="O45" s="572">
        <v>60460.393899170143</v>
      </c>
      <c r="P45" s="568">
        <v>1</v>
      </c>
      <c r="Q45" s="569">
        <v>-6.1341446414656553E-2</v>
      </c>
    </row>
    <row r="46" spans="1:17" x14ac:dyDescent="0.2">
      <c r="B46" s="842" t="s">
        <v>419</v>
      </c>
      <c r="C46" s="842"/>
      <c r="D46" s="842"/>
      <c r="E46" s="842"/>
      <c r="F46" s="842"/>
      <c r="G46" s="842"/>
      <c r="H46" s="842"/>
      <c r="I46" s="842"/>
      <c r="J46" s="842"/>
      <c r="K46" s="842"/>
      <c r="L46" s="842"/>
      <c r="M46" s="842"/>
      <c r="N46" s="842"/>
      <c r="O46" s="842"/>
      <c r="P46" s="842"/>
      <c r="Q46" s="577"/>
    </row>
  </sheetData>
  <mergeCells count="12">
    <mergeCell ref="Q4:Q5"/>
    <mergeCell ref="B23:P23"/>
    <mergeCell ref="B46:P46"/>
    <mergeCell ref="B4:B5"/>
    <mergeCell ref="C4:H4"/>
    <mergeCell ref="I4:O4"/>
    <mergeCell ref="P4:P5"/>
    <mergeCell ref="B27:B28"/>
    <mergeCell ref="C27:H27"/>
    <mergeCell ref="I27:O27"/>
    <mergeCell ref="P27:P28"/>
    <mergeCell ref="Q27:Q28"/>
  </mergeCells>
  <pageMargins left="0.7" right="0.7" top="0.75" bottom="0.75" header="0.3" footer="0.3"/>
  <pageSetup paperSize="1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zoomScaleNormal="100" workbookViewId="0">
      <selection activeCell="C10" sqref="C10"/>
    </sheetView>
  </sheetViews>
  <sheetFormatPr baseColWidth="10" defaultColWidth="11.42578125" defaultRowHeight="15" x14ac:dyDescent="0.25"/>
  <cols>
    <col min="1" max="1" width="11.42578125" style="34"/>
    <col min="2" max="2" width="17.7109375" style="34" bestFit="1" customWidth="1"/>
    <col min="3" max="3" width="54" style="34" customWidth="1"/>
    <col min="4" max="8" width="11.7109375" style="34" bestFit="1" customWidth="1"/>
    <col min="9" max="9" width="14" style="34" customWidth="1"/>
    <col min="10" max="10" width="11.5703125" style="34" bestFit="1" customWidth="1"/>
    <col min="11" max="11" width="11.5703125" style="34" customWidth="1"/>
    <col min="12" max="16384" width="11.42578125" style="34"/>
  </cols>
  <sheetData>
    <row r="2" spans="2:11" x14ac:dyDescent="0.25">
      <c r="B2" s="755" t="s">
        <v>24</v>
      </c>
      <c r="C2" s="755"/>
      <c r="D2" s="755"/>
      <c r="E2" s="755"/>
      <c r="F2" s="755"/>
      <c r="G2" s="755"/>
      <c r="H2" s="755"/>
      <c r="I2" s="755"/>
      <c r="J2" s="755"/>
      <c r="K2" s="33"/>
    </row>
    <row r="3" spans="2:11" ht="15.75" thickBot="1" x14ac:dyDescent="0.3">
      <c r="B3" s="766" t="s">
        <v>0</v>
      </c>
      <c r="C3" s="766"/>
      <c r="D3" s="766"/>
      <c r="E3" s="766"/>
      <c r="F3" s="766"/>
      <c r="G3" s="766"/>
      <c r="H3" s="766"/>
      <c r="I3" s="766"/>
      <c r="J3" s="766"/>
      <c r="K3" s="35"/>
    </row>
    <row r="4" spans="2:11" ht="24" x14ac:dyDescent="0.25">
      <c r="B4" s="36" t="s">
        <v>25</v>
      </c>
      <c r="C4" s="37" t="s">
        <v>26</v>
      </c>
      <c r="D4" s="38">
        <v>2012</v>
      </c>
      <c r="E4" s="38">
        <v>2013</v>
      </c>
      <c r="F4" s="38">
        <v>2014</v>
      </c>
      <c r="G4" s="38">
        <v>2015</v>
      </c>
      <c r="H4" s="38">
        <v>2016</v>
      </c>
      <c r="I4" s="39" t="s">
        <v>5</v>
      </c>
      <c r="J4" s="40" t="s">
        <v>6</v>
      </c>
      <c r="K4" s="41"/>
    </row>
    <row r="5" spans="2:11" x14ac:dyDescent="0.25">
      <c r="B5" s="42" t="s">
        <v>27</v>
      </c>
      <c r="C5" s="43" t="s">
        <v>28</v>
      </c>
      <c r="D5" s="44">
        <v>22208.024110750001</v>
      </c>
      <c r="E5" s="44">
        <v>19169.404917380005</v>
      </c>
      <c r="F5" s="44">
        <v>16842.933909050003</v>
      </c>
      <c r="G5" s="44">
        <v>14265.427892820004</v>
      </c>
      <c r="H5" s="44">
        <v>12723.500182769996</v>
      </c>
      <c r="I5" s="45">
        <v>0.21231265727197057</v>
      </c>
      <c r="J5" s="46">
        <v>-0.10808843040916294</v>
      </c>
      <c r="K5" s="47"/>
    </row>
    <row r="6" spans="2:11" x14ac:dyDescent="0.25">
      <c r="B6" s="42" t="s">
        <v>29</v>
      </c>
      <c r="C6" s="43" t="s">
        <v>30</v>
      </c>
      <c r="D6" s="44">
        <v>15760.630355360005</v>
      </c>
      <c r="E6" s="44">
        <v>16552.658893560005</v>
      </c>
      <c r="F6" s="44">
        <v>15650.481275080001</v>
      </c>
      <c r="G6" s="44">
        <v>11812.481146529999</v>
      </c>
      <c r="H6" s="44">
        <v>11348.325690320002</v>
      </c>
      <c r="I6" s="45">
        <v>0.18936559502410974</v>
      </c>
      <c r="J6" s="46">
        <v>-3.9293646309551677E-2</v>
      </c>
      <c r="K6" s="47"/>
    </row>
    <row r="7" spans="2:11" x14ac:dyDescent="0.25">
      <c r="B7" s="42" t="s">
        <v>31</v>
      </c>
      <c r="C7" s="43" t="s">
        <v>32</v>
      </c>
      <c r="D7" s="44">
        <v>3344.26724582</v>
      </c>
      <c r="E7" s="44">
        <v>3438.2590873700001</v>
      </c>
      <c r="F7" s="44">
        <v>2809.2561447899998</v>
      </c>
      <c r="G7" s="44">
        <v>2270.3537302899995</v>
      </c>
      <c r="H7" s="44">
        <v>1676.2123069900003</v>
      </c>
      <c r="I7" s="45">
        <v>2.7970376385183439E-2</v>
      </c>
      <c r="J7" s="46">
        <v>-0.26169553024854308</v>
      </c>
      <c r="K7" s="47"/>
    </row>
    <row r="8" spans="2:11" x14ac:dyDescent="0.25">
      <c r="B8" s="42" t="s">
        <v>33</v>
      </c>
      <c r="C8" s="43" t="s">
        <v>34</v>
      </c>
      <c r="D8" s="44">
        <v>689.00041712999996</v>
      </c>
      <c r="E8" s="44">
        <v>420.49511647999998</v>
      </c>
      <c r="F8" s="44">
        <v>474.53286416999993</v>
      </c>
      <c r="G8" s="44">
        <v>300.19987862999994</v>
      </c>
      <c r="H8" s="44">
        <v>1488.7727305000001</v>
      </c>
      <c r="I8" s="45">
        <v>2.484263684882412E-2</v>
      </c>
      <c r="J8" s="46">
        <v>3.9592715936268945</v>
      </c>
      <c r="K8" s="47"/>
    </row>
    <row r="9" spans="2:11" ht="24" x14ac:dyDescent="0.25">
      <c r="B9" s="42" t="s">
        <v>35</v>
      </c>
      <c r="C9" s="43" t="s">
        <v>36</v>
      </c>
      <c r="D9" s="44">
        <v>1137.9223825499994</v>
      </c>
      <c r="E9" s="44">
        <v>1261.2474511800001</v>
      </c>
      <c r="F9" s="44">
        <v>1442.8885394699994</v>
      </c>
      <c r="G9" s="44">
        <v>1135.0120577100001</v>
      </c>
      <c r="H9" s="44">
        <v>1149.8574830099997</v>
      </c>
      <c r="I9" s="45">
        <v>1.9187275057574928E-2</v>
      </c>
      <c r="J9" s="46">
        <v>1.3079530917012194E-2</v>
      </c>
      <c r="K9" s="47"/>
    </row>
    <row r="10" spans="2:11" ht="36" x14ac:dyDescent="0.25">
      <c r="B10" s="42" t="s">
        <v>37</v>
      </c>
      <c r="C10" s="43" t="s">
        <v>38</v>
      </c>
      <c r="D10" s="44">
        <v>1163.3695433000003</v>
      </c>
      <c r="E10" s="44">
        <v>1251.2078727000003</v>
      </c>
      <c r="F10" s="44">
        <v>1141.6933058299999</v>
      </c>
      <c r="G10" s="44">
        <v>1165.7253446700004</v>
      </c>
      <c r="H10" s="44">
        <v>1000.57403757</v>
      </c>
      <c r="I10" s="45">
        <v>1.6696233714171466E-2</v>
      </c>
      <c r="J10" s="46">
        <v>-0.14167257137808242</v>
      </c>
      <c r="K10" s="47"/>
    </row>
    <row r="11" spans="2:11" x14ac:dyDescent="0.25">
      <c r="B11" s="42" t="s">
        <v>39</v>
      </c>
      <c r="C11" s="43" t="s">
        <v>40</v>
      </c>
      <c r="D11" s="44">
        <v>1127.6446665699984</v>
      </c>
      <c r="E11" s="44">
        <v>1150.9713688400013</v>
      </c>
      <c r="F11" s="44">
        <v>1235.4142839299984</v>
      </c>
      <c r="G11" s="44">
        <v>1023.8600641299994</v>
      </c>
      <c r="H11" s="44">
        <v>955.5027570400016</v>
      </c>
      <c r="I11" s="45">
        <v>1.5944144807933786E-2</v>
      </c>
      <c r="J11" s="46">
        <v>-6.6764306456354228E-2</v>
      </c>
      <c r="K11" s="47"/>
    </row>
    <row r="12" spans="2:11" x14ac:dyDescent="0.25">
      <c r="B12" s="42" t="s">
        <v>41</v>
      </c>
      <c r="C12" s="43" t="s">
        <v>42</v>
      </c>
      <c r="D12" s="44">
        <v>509.48891580000003</v>
      </c>
      <c r="E12" s="44">
        <v>753.76840541000036</v>
      </c>
      <c r="F12" s="44">
        <v>902.00776380000048</v>
      </c>
      <c r="G12" s="44">
        <v>777.87603498999988</v>
      </c>
      <c r="H12" s="44">
        <v>946.14474747999998</v>
      </c>
      <c r="I12" s="45">
        <v>1.5787990931412373E-2</v>
      </c>
      <c r="J12" s="46">
        <v>0.21631815986227587</v>
      </c>
      <c r="K12" s="47"/>
    </row>
    <row r="13" spans="2:11" x14ac:dyDescent="0.25">
      <c r="B13" s="42" t="s">
        <v>43</v>
      </c>
      <c r="C13" s="43" t="s">
        <v>44</v>
      </c>
      <c r="D13" s="44">
        <v>1148.2024162299999</v>
      </c>
      <c r="E13" s="44">
        <v>1053.5099123099999</v>
      </c>
      <c r="F13" s="44">
        <v>1137.3493959099999</v>
      </c>
      <c r="G13" s="44">
        <v>903.21442028999991</v>
      </c>
      <c r="H13" s="44">
        <v>929.70476172999997</v>
      </c>
      <c r="I13" s="45">
        <v>1.5513662561863362E-2</v>
      </c>
      <c r="J13" s="46">
        <v>2.932896203261981E-2</v>
      </c>
      <c r="K13" s="47"/>
    </row>
    <row r="14" spans="2:11" x14ac:dyDescent="0.25">
      <c r="B14" s="42" t="s">
        <v>45</v>
      </c>
      <c r="C14" s="43" t="s">
        <v>46</v>
      </c>
      <c r="D14" s="44">
        <v>347.30675325000016</v>
      </c>
      <c r="E14" s="44">
        <v>377.90325651000012</v>
      </c>
      <c r="F14" s="44">
        <v>575.65152001999968</v>
      </c>
      <c r="G14" s="44">
        <v>505.03896554999977</v>
      </c>
      <c r="H14" s="44">
        <v>727.43296634999967</v>
      </c>
      <c r="I14" s="45">
        <v>1.213842290678358E-2</v>
      </c>
      <c r="J14" s="46">
        <v>0.4403501827978904</v>
      </c>
      <c r="K14" s="47"/>
    </row>
    <row r="15" spans="2:11" ht="24" x14ac:dyDescent="0.25">
      <c r="B15" s="42" t="s">
        <v>47</v>
      </c>
      <c r="C15" s="43" t="s">
        <v>48</v>
      </c>
      <c r="D15" s="44">
        <v>251.32464653999997</v>
      </c>
      <c r="E15" s="44">
        <v>416.34857708000004</v>
      </c>
      <c r="F15" s="44">
        <v>523.3111123000001</v>
      </c>
      <c r="G15" s="44">
        <v>473.01845815999991</v>
      </c>
      <c r="H15" s="44">
        <v>592.48655308000002</v>
      </c>
      <c r="I15" s="45">
        <v>9.8866186721694501E-3</v>
      </c>
      <c r="J15" s="46">
        <v>0.25256539752110418</v>
      </c>
      <c r="K15" s="47"/>
    </row>
    <row r="16" spans="2:11" x14ac:dyDescent="0.25">
      <c r="B16" s="42" t="s">
        <v>49</v>
      </c>
      <c r="C16" s="43" t="s">
        <v>50</v>
      </c>
      <c r="D16" s="44">
        <v>1125.2030585400003</v>
      </c>
      <c r="E16" s="44">
        <v>1087.5717432699998</v>
      </c>
      <c r="F16" s="44">
        <v>930.3927654900001</v>
      </c>
      <c r="G16" s="44">
        <v>463.42872189999997</v>
      </c>
      <c r="H16" s="44">
        <v>591.77030165000008</v>
      </c>
      <c r="I16" s="45">
        <v>9.8746668317015191E-3</v>
      </c>
      <c r="J16" s="46">
        <v>0.27693920053943932</v>
      </c>
      <c r="K16" s="47"/>
    </row>
    <row r="17" spans="2:11" x14ac:dyDescent="0.25">
      <c r="B17" s="42" t="s">
        <v>51</v>
      </c>
      <c r="C17" s="43" t="s">
        <v>52</v>
      </c>
      <c r="D17" s="44">
        <v>925.58540285999993</v>
      </c>
      <c r="E17" s="44">
        <v>668.8359141000002</v>
      </c>
      <c r="F17" s="44">
        <v>952.3352982800003</v>
      </c>
      <c r="G17" s="44">
        <v>534.86847564999982</v>
      </c>
      <c r="H17" s="44">
        <v>581.88080749999983</v>
      </c>
      <c r="I17" s="45">
        <v>9.7096442552169846E-3</v>
      </c>
      <c r="J17" s="46">
        <v>8.7895125606100022E-2</v>
      </c>
      <c r="K17" s="47"/>
    </row>
    <row r="18" spans="2:11" x14ac:dyDescent="0.25">
      <c r="B18" s="42" t="s">
        <v>53</v>
      </c>
      <c r="C18" s="43" t="s">
        <v>54</v>
      </c>
      <c r="D18" s="44">
        <v>336.22861104999981</v>
      </c>
      <c r="E18" s="44">
        <v>367.51143935000056</v>
      </c>
      <c r="F18" s="44">
        <v>466.36541451999989</v>
      </c>
      <c r="G18" s="44">
        <v>481.7382126400002</v>
      </c>
      <c r="H18" s="44">
        <v>580.97877164999977</v>
      </c>
      <c r="I18" s="45">
        <v>9.6945922942379258E-3</v>
      </c>
      <c r="J18" s="46">
        <v>0.20600516298291116</v>
      </c>
      <c r="K18" s="47"/>
    </row>
    <row r="19" spans="2:11" x14ac:dyDescent="0.25">
      <c r="B19" s="42" t="s">
        <v>55</v>
      </c>
      <c r="C19" s="43" t="s">
        <v>56</v>
      </c>
      <c r="D19" s="44">
        <v>267.03898815000008</v>
      </c>
      <c r="E19" s="44">
        <v>455.31026682999988</v>
      </c>
      <c r="F19" s="44">
        <v>603.63649554999972</v>
      </c>
      <c r="G19" s="44">
        <v>460.05312018000012</v>
      </c>
      <c r="H19" s="44">
        <v>565.37341960000003</v>
      </c>
      <c r="I19" s="45">
        <v>9.4341911692482211E-3</v>
      </c>
      <c r="J19" s="46">
        <v>0.22893073603933467</v>
      </c>
      <c r="K19" s="47"/>
    </row>
    <row r="20" spans="2:11" x14ac:dyDescent="0.25">
      <c r="B20" s="42" t="s">
        <v>57</v>
      </c>
      <c r="C20" s="43" t="s">
        <v>58</v>
      </c>
      <c r="D20" s="44">
        <v>476.36429207000003</v>
      </c>
      <c r="E20" s="44">
        <v>571.28026255999987</v>
      </c>
      <c r="F20" s="44">
        <v>700.64989177000007</v>
      </c>
      <c r="G20" s="44">
        <v>549.87131978000002</v>
      </c>
      <c r="H20" s="44">
        <v>543.75646082999981</v>
      </c>
      <c r="I20" s="45">
        <v>9.0734764372429125E-3</v>
      </c>
      <c r="J20" s="46">
        <v>-1.1120527167059246E-2</v>
      </c>
      <c r="K20" s="47"/>
    </row>
    <row r="21" spans="2:11" x14ac:dyDescent="0.25">
      <c r="B21" s="42" t="s">
        <v>59</v>
      </c>
      <c r="C21" s="43" t="s">
        <v>60</v>
      </c>
      <c r="D21" s="44">
        <v>247.00853876999997</v>
      </c>
      <c r="E21" s="44">
        <v>225.43560647000004</v>
      </c>
      <c r="F21" s="44">
        <v>230.66500240999997</v>
      </c>
      <c r="G21" s="44">
        <v>257.82331399999998</v>
      </c>
      <c r="H21" s="44">
        <v>473.81273592999997</v>
      </c>
      <c r="I21" s="45">
        <v>7.906349634106755E-3</v>
      </c>
      <c r="J21" s="46">
        <v>0.83774201246206936</v>
      </c>
      <c r="K21" s="47"/>
    </row>
    <row r="22" spans="2:11" ht="24" x14ac:dyDescent="0.25">
      <c r="B22" s="42" t="s">
        <v>61</v>
      </c>
      <c r="C22" s="43" t="s">
        <v>62</v>
      </c>
      <c r="D22" s="44">
        <v>369.51485996999992</v>
      </c>
      <c r="E22" s="44">
        <v>385.43171787000006</v>
      </c>
      <c r="F22" s="44">
        <v>404.26195486000017</v>
      </c>
      <c r="G22" s="44">
        <v>446.81915214000003</v>
      </c>
      <c r="H22" s="44">
        <v>455.12603827000015</v>
      </c>
      <c r="I22" s="45">
        <v>7.5945311581495558E-3</v>
      </c>
      <c r="J22" s="46">
        <v>1.8591159510990218E-2</v>
      </c>
      <c r="K22" s="47"/>
    </row>
    <row r="23" spans="2:11" ht="24" x14ac:dyDescent="0.25">
      <c r="B23" s="42" t="s">
        <v>63</v>
      </c>
      <c r="C23" s="43" t="s">
        <v>64</v>
      </c>
      <c r="D23" s="44">
        <v>115.76460534999997</v>
      </c>
      <c r="E23" s="44">
        <v>315.2802460099997</v>
      </c>
      <c r="F23" s="44">
        <v>545.4023580700001</v>
      </c>
      <c r="G23" s="44">
        <v>415.09712859000024</v>
      </c>
      <c r="H23" s="44">
        <v>451.29640549999982</v>
      </c>
      <c r="I23" s="45">
        <v>7.530627397541634E-3</v>
      </c>
      <c r="J23" s="46">
        <v>8.7206762988125464E-2</v>
      </c>
      <c r="K23" s="47"/>
    </row>
    <row r="24" spans="2:11" ht="24" x14ac:dyDescent="0.25">
      <c r="B24" s="42" t="s">
        <v>65</v>
      </c>
      <c r="C24" s="43" t="s">
        <v>66</v>
      </c>
      <c r="D24" s="44">
        <v>498.20370739000003</v>
      </c>
      <c r="E24" s="44">
        <v>435.17078206000014</v>
      </c>
      <c r="F24" s="44">
        <v>717.77271495999992</v>
      </c>
      <c r="G24" s="44">
        <v>534.90285820999998</v>
      </c>
      <c r="H24" s="44">
        <v>437.83028308000002</v>
      </c>
      <c r="I24" s="45">
        <v>7.3059228592408073E-3</v>
      </c>
      <c r="J24" s="46">
        <v>-0.18147701706968589</v>
      </c>
      <c r="K24" s="47"/>
    </row>
    <row r="25" spans="2:11" x14ac:dyDescent="0.25">
      <c r="B25" s="42" t="s">
        <v>67</v>
      </c>
      <c r="C25" s="43" t="s">
        <v>68</v>
      </c>
      <c r="D25" s="44">
        <v>220.79465997</v>
      </c>
      <c r="E25" s="44">
        <v>340.64644647</v>
      </c>
      <c r="F25" s="44">
        <v>414.90197369999999</v>
      </c>
      <c r="G25" s="44">
        <v>373.12815173000001</v>
      </c>
      <c r="H25" s="44">
        <v>412.22649932000007</v>
      </c>
      <c r="I25" s="45">
        <v>6.8786813542920438E-3</v>
      </c>
      <c r="J25" s="46">
        <v>0.10478530609047176</v>
      </c>
      <c r="K25" s="47"/>
    </row>
    <row r="26" spans="2:11" x14ac:dyDescent="0.25">
      <c r="B26" s="42" t="s">
        <v>69</v>
      </c>
      <c r="C26" s="43" t="s">
        <v>70</v>
      </c>
      <c r="D26" s="44">
        <v>905.77655356999992</v>
      </c>
      <c r="E26" s="44">
        <v>817.99212387</v>
      </c>
      <c r="F26" s="44">
        <v>660.81041950000019</v>
      </c>
      <c r="G26" s="44">
        <v>478.0284322</v>
      </c>
      <c r="H26" s="44">
        <v>406.93294870000005</v>
      </c>
      <c r="I26" s="45">
        <v>6.7903497016499632E-3</v>
      </c>
      <c r="J26" s="46">
        <v>-0.14872647464252642</v>
      </c>
      <c r="K26" s="47"/>
    </row>
    <row r="27" spans="2:11" ht="24" x14ac:dyDescent="0.25">
      <c r="B27" s="42" t="s">
        <v>71</v>
      </c>
      <c r="C27" s="43" t="s">
        <v>72</v>
      </c>
      <c r="D27" s="44">
        <v>281.2525633699999</v>
      </c>
      <c r="E27" s="44">
        <v>251.9877735899999</v>
      </c>
      <c r="F27" s="44">
        <v>326.93408819999991</v>
      </c>
      <c r="G27" s="44">
        <v>348.82527657000003</v>
      </c>
      <c r="H27" s="44">
        <v>347.40450568</v>
      </c>
      <c r="I27" s="45">
        <v>5.7970191134243745E-3</v>
      </c>
      <c r="J27" s="46">
        <v>-4.0730158776636216E-3</v>
      </c>
      <c r="K27" s="47"/>
    </row>
    <row r="28" spans="2:11" x14ac:dyDescent="0.25">
      <c r="B28" s="42" t="s">
        <v>73</v>
      </c>
      <c r="C28" s="43" t="s">
        <v>74</v>
      </c>
      <c r="D28" s="44">
        <v>386.38201971000041</v>
      </c>
      <c r="E28" s="44">
        <v>412.79239735999977</v>
      </c>
      <c r="F28" s="44">
        <v>412.66789049000033</v>
      </c>
      <c r="G28" s="44">
        <v>342.25021656999985</v>
      </c>
      <c r="H28" s="44">
        <v>342.47685229999973</v>
      </c>
      <c r="I28" s="45">
        <v>5.7147930617723443E-3</v>
      </c>
      <c r="J28" s="46">
        <v>6.6219309448856123E-4</v>
      </c>
      <c r="K28" s="47"/>
    </row>
    <row r="29" spans="2:11" x14ac:dyDescent="0.25">
      <c r="B29" s="42" t="s">
        <v>75</v>
      </c>
      <c r="C29" s="43" t="s">
        <v>76</v>
      </c>
      <c r="D29" s="44">
        <v>151.64111586999999</v>
      </c>
      <c r="E29" s="44">
        <v>163.68004438000003</v>
      </c>
      <c r="F29" s="44">
        <v>222.33644241000002</v>
      </c>
      <c r="G29" s="44">
        <v>194.95043670999999</v>
      </c>
      <c r="H29" s="44">
        <v>337.35880160999994</v>
      </c>
      <c r="I29" s="45">
        <v>5.629389915905455E-3</v>
      </c>
      <c r="J29" s="46">
        <v>0.73048497507005128</v>
      </c>
      <c r="K29" s="47"/>
    </row>
    <row r="30" spans="2:11" x14ac:dyDescent="0.25">
      <c r="B30" s="42" t="s">
        <v>77</v>
      </c>
      <c r="C30" s="43" t="s">
        <v>78</v>
      </c>
      <c r="D30" s="44">
        <v>162.63674076999996</v>
      </c>
      <c r="E30" s="44">
        <v>305.66668025000007</v>
      </c>
      <c r="F30" s="44">
        <v>279.50936843000005</v>
      </c>
      <c r="G30" s="44">
        <v>202.72763234999999</v>
      </c>
      <c r="H30" s="44">
        <v>314.4878302699999</v>
      </c>
      <c r="I30" s="45">
        <v>5.2477499088449649E-3</v>
      </c>
      <c r="J30" s="46">
        <v>0.55128250956461144</v>
      </c>
      <c r="K30" s="47"/>
    </row>
    <row r="31" spans="2:11" x14ac:dyDescent="0.25">
      <c r="B31" s="42" t="s">
        <v>79</v>
      </c>
      <c r="C31" s="43" t="s">
        <v>80</v>
      </c>
      <c r="D31" s="44">
        <v>293.70212584000024</v>
      </c>
      <c r="E31" s="44">
        <v>352.28737569999964</v>
      </c>
      <c r="F31" s="44">
        <v>318.99381020000033</v>
      </c>
      <c r="G31" s="44">
        <v>243.84239569000007</v>
      </c>
      <c r="H31" s="44">
        <v>311.53644103999994</v>
      </c>
      <c r="I31" s="45">
        <v>5.1985010951487364E-3</v>
      </c>
      <c r="J31" s="46">
        <v>0.27761392828530185</v>
      </c>
      <c r="K31" s="47"/>
    </row>
    <row r="32" spans="2:11" ht="36" x14ac:dyDescent="0.25">
      <c r="B32" s="42" t="s">
        <v>81</v>
      </c>
      <c r="C32" s="43" t="s">
        <v>82</v>
      </c>
      <c r="D32" s="44">
        <v>315.34528453999997</v>
      </c>
      <c r="E32" s="44">
        <v>352.93971887999993</v>
      </c>
      <c r="F32" s="44">
        <v>391.90489280999992</v>
      </c>
      <c r="G32" s="44">
        <v>340.05392317999997</v>
      </c>
      <c r="H32" s="44">
        <v>299.94399243999999</v>
      </c>
      <c r="I32" s="45">
        <v>5.0050619053660633E-3</v>
      </c>
      <c r="J32" s="46">
        <v>-0.11795167767780368</v>
      </c>
      <c r="K32" s="47"/>
    </row>
    <row r="33" spans="2:11" x14ac:dyDescent="0.25">
      <c r="B33" s="42" t="s">
        <v>83</v>
      </c>
      <c r="C33" s="43" t="s">
        <v>84</v>
      </c>
      <c r="D33" s="44">
        <v>508.0392809899999</v>
      </c>
      <c r="E33" s="44">
        <v>470.05147040999998</v>
      </c>
      <c r="F33" s="44">
        <v>393.69264152000011</v>
      </c>
      <c r="G33" s="44">
        <v>348.03453798999999</v>
      </c>
      <c r="H33" s="44">
        <v>299.43570126999987</v>
      </c>
      <c r="I33" s="45">
        <v>4.9965802259995043E-3</v>
      </c>
      <c r="J33" s="46">
        <v>-0.13963797099182296</v>
      </c>
      <c r="K33" s="47"/>
    </row>
    <row r="34" spans="2:11" x14ac:dyDescent="0.25">
      <c r="B34" s="767" t="s">
        <v>85</v>
      </c>
      <c r="C34" s="768"/>
      <c r="D34" s="48">
        <v>21355.599999999999</v>
      </c>
      <c r="E34" s="48">
        <v>21448.7</v>
      </c>
      <c r="F34" s="48">
        <v>21308.5</v>
      </c>
      <c r="G34" s="48">
        <v>18508.400000000001</v>
      </c>
      <c r="H34" s="48">
        <v>18202.5</v>
      </c>
      <c r="I34" s="49">
        <v>0.30399999999999999</v>
      </c>
      <c r="J34" s="50">
        <v>-1.7000000000000001E-2</v>
      </c>
      <c r="K34" s="47"/>
    </row>
    <row r="35" spans="2:11" x14ac:dyDescent="0.25">
      <c r="B35" s="769" t="s">
        <v>86</v>
      </c>
      <c r="C35" s="770"/>
      <c r="D35" s="48">
        <v>1066.3</v>
      </c>
      <c r="E35" s="48">
        <v>897.3</v>
      </c>
      <c r="F35" s="48">
        <v>866.1</v>
      </c>
      <c r="G35" s="48">
        <v>539.70000000000005</v>
      </c>
      <c r="H35" s="48">
        <v>433.5</v>
      </c>
      <c r="I35" s="49">
        <v>7.0000000000000001E-3</v>
      </c>
      <c r="J35" s="49">
        <v>-0.19700000000000001</v>
      </c>
      <c r="K35" s="47"/>
    </row>
    <row r="36" spans="2:11" ht="15.75" thickBot="1" x14ac:dyDescent="0.3">
      <c r="B36" s="771" t="s">
        <v>87</v>
      </c>
      <c r="C36" s="772"/>
      <c r="D36" s="51">
        <v>77695.622630199941</v>
      </c>
      <c r="E36" s="51">
        <v>76171.634003790095</v>
      </c>
      <c r="F36" s="51">
        <v>73883.3</v>
      </c>
      <c r="G36" s="51">
        <v>60696.9</v>
      </c>
      <c r="H36" s="51">
        <v>59928.128385069896</v>
      </c>
      <c r="I36" s="52">
        <v>1</v>
      </c>
      <c r="J36" s="53">
        <v>-1.2664601728018421E-2</v>
      </c>
      <c r="K36" s="47"/>
    </row>
    <row r="37" spans="2:11" x14ac:dyDescent="0.25">
      <c r="B37" s="773" t="s">
        <v>88</v>
      </c>
      <c r="C37" s="773"/>
      <c r="D37" s="773"/>
      <c r="E37" s="773"/>
      <c r="F37" s="773"/>
      <c r="G37" s="773"/>
      <c r="H37" s="773"/>
      <c r="I37" s="773"/>
      <c r="J37" s="773"/>
      <c r="K37" s="54"/>
    </row>
  </sheetData>
  <mergeCells count="6">
    <mergeCell ref="B37:J37"/>
    <mergeCell ref="B2:J2"/>
    <mergeCell ref="B3:J3"/>
    <mergeCell ref="B34:C34"/>
    <mergeCell ref="B35:C35"/>
    <mergeCell ref="B36:C3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"/>
  <sheetViews>
    <sheetView zoomScaleNormal="100" workbookViewId="0">
      <selection activeCell="B70" sqref="B70:K77"/>
    </sheetView>
  </sheetViews>
  <sheetFormatPr baseColWidth="10" defaultColWidth="11.42578125" defaultRowHeight="12.75" x14ac:dyDescent="0.2"/>
  <cols>
    <col min="1" max="1" width="11.42578125" style="218"/>
    <col min="2" max="2" width="51.28515625" style="218" customWidth="1"/>
    <col min="3" max="3" width="35" style="218" customWidth="1"/>
    <col min="4" max="4" width="34.5703125" style="218" customWidth="1"/>
    <col min="5" max="5" width="14.140625" style="218" customWidth="1"/>
    <col min="6" max="6" width="13.5703125" style="218" customWidth="1"/>
    <col min="7" max="7" width="11.42578125" style="218"/>
    <col min="8" max="8" width="13" style="218" customWidth="1"/>
    <col min="9" max="9" width="18" style="218" bestFit="1" customWidth="1"/>
    <col min="10" max="11" width="20" style="218" bestFit="1" customWidth="1"/>
    <col min="12" max="12" width="11.42578125" style="218"/>
    <col min="13" max="13" width="13.7109375" style="218" customWidth="1"/>
    <col min="14" max="16384" width="11.42578125" style="218"/>
  </cols>
  <sheetData>
    <row r="2" spans="2:12" ht="15" x14ac:dyDescent="0.25">
      <c r="B2" s="580" t="s">
        <v>688</v>
      </c>
    </row>
    <row r="3" spans="2:12" ht="13.5" thickBot="1" x14ac:dyDescent="0.25"/>
    <row r="4" spans="2:12" x14ac:dyDescent="0.2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581"/>
      <c r="L4" s="581"/>
    </row>
    <row r="5" spans="2:12" x14ac:dyDescent="0.2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581"/>
      <c r="L5" s="581"/>
    </row>
    <row r="6" spans="2:12" x14ac:dyDescent="0.2">
      <c r="B6" s="1091" t="s">
        <v>692</v>
      </c>
      <c r="C6" s="583" t="s">
        <v>681</v>
      </c>
      <c r="D6" s="584">
        <v>11458</v>
      </c>
      <c r="E6" s="584">
        <v>11976</v>
      </c>
      <c r="F6" s="584">
        <v>10195</v>
      </c>
      <c r="G6" s="584">
        <v>10240</v>
      </c>
      <c r="H6" s="584">
        <v>10404</v>
      </c>
      <c r="I6" s="585">
        <v>0.96988906497622818</v>
      </c>
      <c r="J6" s="586">
        <v>1.6015625000000089E-2</v>
      </c>
      <c r="K6" s="231"/>
      <c r="L6" s="581"/>
    </row>
    <row r="7" spans="2:12" x14ac:dyDescent="0.2">
      <c r="B7" s="1092"/>
      <c r="C7" s="587" t="s">
        <v>693</v>
      </c>
      <c r="D7" s="584">
        <v>42</v>
      </c>
      <c r="E7" s="584">
        <v>48</v>
      </c>
      <c r="F7" s="584">
        <v>61</v>
      </c>
      <c r="G7" s="584">
        <v>98</v>
      </c>
      <c r="H7" s="584">
        <v>105</v>
      </c>
      <c r="I7" s="588">
        <v>9.7883844504521294E-3</v>
      </c>
      <c r="J7" s="589">
        <v>7.1428571428571397E-2</v>
      </c>
      <c r="K7" s="231"/>
      <c r="L7" s="581"/>
    </row>
    <row r="8" spans="2:12" x14ac:dyDescent="0.2">
      <c r="B8" s="1092"/>
      <c r="C8" s="587" t="s">
        <v>683</v>
      </c>
      <c r="D8" s="584">
        <v>159</v>
      </c>
      <c r="E8" s="584">
        <v>135</v>
      </c>
      <c r="F8" s="584">
        <v>106</v>
      </c>
      <c r="G8" s="584">
        <v>126</v>
      </c>
      <c r="H8" s="584">
        <v>136</v>
      </c>
      <c r="I8" s="588">
        <v>1.2678288431061807E-2</v>
      </c>
      <c r="J8" s="589">
        <v>7.9365079365079305E-2</v>
      </c>
      <c r="K8" s="231"/>
      <c r="L8" s="581"/>
    </row>
    <row r="9" spans="2:12" x14ac:dyDescent="0.2">
      <c r="B9" s="1092"/>
      <c r="C9" s="587" t="s">
        <v>684</v>
      </c>
      <c r="D9" s="584">
        <v>53</v>
      </c>
      <c r="E9" s="584">
        <v>55</v>
      </c>
      <c r="F9" s="584">
        <v>40</v>
      </c>
      <c r="G9" s="584">
        <v>102</v>
      </c>
      <c r="H9" s="584">
        <v>80</v>
      </c>
      <c r="I9" s="588">
        <v>7.457816724154004E-3</v>
      </c>
      <c r="J9" s="589">
        <v>-0.21568627450980393</v>
      </c>
      <c r="K9" s="231"/>
      <c r="L9" s="581"/>
    </row>
    <row r="10" spans="2:12" ht="24" x14ac:dyDescent="0.2">
      <c r="B10" s="1092"/>
      <c r="C10" s="587" t="s">
        <v>686</v>
      </c>
      <c r="D10" s="584">
        <v>0</v>
      </c>
      <c r="E10" s="584">
        <v>0</v>
      </c>
      <c r="F10" s="584">
        <v>0</v>
      </c>
      <c r="G10" s="584">
        <v>0</v>
      </c>
      <c r="H10" s="584">
        <v>2</v>
      </c>
      <c r="I10" s="588">
        <v>1.8644541810385011E-4</v>
      </c>
      <c r="J10" s="589" t="s">
        <v>257</v>
      </c>
      <c r="K10" s="231"/>
      <c r="L10" s="581"/>
    </row>
    <row r="11" spans="2:12" x14ac:dyDescent="0.2">
      <c r="B11" s="590"/>
      <c r="C11" s="591" t="s">
        <v>694</v>
      </c>
      <c r="D11" s="592">
        <v>11712</v>
      </c>
      <c r="E11" s="592">
        <v>12214</v>
      </c>
      <c r="F11" s="592">
        <v>10402</v>
      </c>
      <c r="G11" s="592">
        <v>10566</v>
      </c>
      <c r="H11" s="592">
        <v>10727</v>
      </c>
      <c r="I11" s="593">
        <v>1</v>
      </c>
      <c r="J11" s="594">
        <v>1.5237554419837318E-2</v>
      </c>
      <c r="K11" s="231"/>
      <c r="L11" s="581"/>
    </row>
    <row r="12" spans="2:12" x14ac:dyDescent="0.2">
      <c r="B12" s="1091" t="s">
        <v>695</v>
      </c>
      <c r="C12" s="583" t="s">
        <v>672</v>
      </c>
      <c r="D12" s="584">
        <v>13905</v>
      </c>
      <c r="E12" s="584">
        <v>13183</v>
      </c>
      <c r="F12" s="584">
        <v>13664</v>
      </c>
      <c r="G12" s="584">
        <v>15058</v>
      </c>
      <c r="H12" s="584">
        <v>16018</v>
      </c>
      <c r="I12" s="595">
        <v>0.92466662818218548</v>
      </c>
      <c r="J12" s="596">
        <v>6.3753486518794089E-2</v>
      </c>
      <c r="K12" s="231"/>
      <c r="L12" s="581"/>
    </row>
    <row r="13" spans="2:12" x14ac:dyDescent="0.2">
      <c r="B13" s="1092"/>
      <c r="C13" s="583" t="s">
        <v>673</v>
      </c>
      <c r="D13" s="584">
        <v>368</v>
      </c>
      <c r="E13" s="584">
        <v>233</v>
      </c>
      <c r="F13" s="584">
        <v>238</v>
      </c>
      <c r="G13" s="584">
        <v>277</v>
      </c>
      <c r="H13" s="584">
        <v>1259</v>
      </c>
      <c r="I13" s="595">
        <v>7.2677942619638627E-2</v>
      </c>
      <c r="J13" s="596">
        <v>3.5451263537906135</v>
      </c>
      <c r="K13" s="231"/>
      <c r="L13" s="581"/>
    </row>
    <row r="14" spans="2:12" x14ac:dyDescent="0.2">
      <c r="B14" s="1092"/>
      <c r="C14" s="597" t="s">
        <v>674</v>
      </c>
      <c r="D14" s="584">
        <v>31</v>
      </c>
      <c r="E14" s="584">
        <v>38</v>
      </c>
      <c r="F14" s="584">
        <v>44</v>
      </c>
      <c r="G14" s="584">
        <v>74</v>
      </c>
      <c r="H14" s="584">
        <v>46</v>
      </c>
      <c r="I14" s="595">
        <v>2.6554291981758355E-3</v>
      </c>
      <c r="J14" s="596">
        <v>-0.3783783783783784</v>
      </c>
      <c r="K14" s="231"/>
      <c r="L14" s="581"/>
    </row>
    <row r="15" spans="2:12" x14ac:dyDescent="0.2">
      <c r="B15" s="590"/>
      <c r="C15" s="591" t="s">
        <v>696</v>
      </c>
      <c r="D15" s="592">
        <v>14304</v>
      </c>
      <c r="E15" s="592">
        <v>13454</v>
      </c>
      <c r="F15" s="592">
        <v>13946</v>
      </c>
      <c r="G15" s="592">
        <v>15409</v>
      </c>
      <c r="H15" s="592">
        <v>17323</v>
      </c>
      <c r="I15" s="593">
        <v>1</v>
      </c>
      <c r="J15" s="594">
        <v>0.12421312220131098</v>
      </c>
      <c r="K15" s="231"/>
      <c r="L15" s="581"/>
    </row>
    <row r="16" spans="2:12" ht="13.5" thickBot="1" x14ac:dyDescent="0.25">
      <c r="B16" s="1093" t="s">
        <v>600</v>
      </c>
      <c r="C16" s="1094"/>
      <c r="D16" s="598">
        <v>26016</v>
      </c>
      <c r="E16" s="598">
        <v>25668</v>
      </c>
      <c r="F16" s="598">
        <v>24348</v>
      </c>
      <c r="G16" s="598">
        <v>25975</v>
      </c>
      <c r="H16" s="598">
        <v>28050</v>
      </c>
      <c r="I16" s="599"/>
      <c r="J16" s="600">
        <v>7.9884504331087625E-2</v>
      </c>
      <c r="K16" s="231"/>
      <c r="L16" s="581"/>
    </row>
    <row r="17" spans="2:12" x14ac:dyDescent="0.2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581"/>
      <c r="L17" s="581"/>
    </row>
    <row r="18" spans="2:12" x14ac:dyDescent="0.2"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</row>
    <row r="19" spans="2:12" x14ac:dyDescent="0.2"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</row>
    <row r="20" spans="2:12" ht="13.5" thickBot="1" x14ac:dyDescent="0.25"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</row>
    <row r="21" spans="2:12" x14ac:dyDescent="0.2">
      <c r="B21" s="1095" t="s">
        <v>697</v>
      </c>
      <c r="C21" s="1097" t="s">
        <v>25</v>
      </c>
      <c r="D21" s="1097" t="s">
        <v>26</v>
      </c>
      <c r="E21" s="1099" t="s">
        <v>698</v>
      </c>
      <c r="F21" s="1100"/>
      <c r="G21" s="1100"/>
      <c r="H21" s="1100"/>
      <c r="I21" s="1101"/>
      <c r="J21" s="1102" t="s">
        <v>5</v>
      </c>
      <c r="K21" s="1084" t="s">
        <v>6</v>
      </c>
      <c r="L21" s="581"/>
    </row>
    <row r="22" spans="2:12" x14ac:dyDescent="0.2">
      <c r="B22" s="1096"/>
      <c r="C22" s="1098"/>
      <c r="D22" s="1098"/>
      <c r="E22" s="601" t="s">
        <v>92</v>
      </c>
      <c r="F22" s="601" t="s">
        <v>93</v>
      </c>
      <c r="G22" s="601" t="s">
        <v>94</v>
      </c>
      <c r="H22" s="601" t="s">
        <v>95</v>
      </c>
      <c r="I22" s="601" t="s">
        <v>96</v>
      </c>
      <c r="J22" s="1103"/>
      <c r="K22" s="1085"/>
      <c r="L22" s="581"/>
    </row>
    <row r="23" spans="2:12" ht="48" x14ac:dyDescent="0.2">
      <c r="B23" s="1086" t="s">
        <v>699</v>
      </c>
      <c r="C23" s="602" t="s">
        <v>700</v>
      </c>
      <c r="D23" s="232" t="s">
        <v>701</v>
      </c>
      <c r="E23" s="603">
        <v>44.901128829999998</v>
      </c>
      <c r="F23" s="603">
        <v>60.375979310000005</v>
      </c>
      <c r="G23" s="603">
        <v>65.557749119999997</v>
      </c>
      <c r="H23" s="603">
        <v>52.323759019999997</v>
      </c>
      <c r="I23" s="603">
        <v>57.318779510000006</v>
      </c>
      <c r="J23" s="604">
        <v>0.10928906041164678</v>
      </c>
      <c r="K23" s="605">
        <v>9.546371636049189E-2</v>
      </c>
      <c r="L23" s="231"/>
    </row>
    <row r="24" spans="2:12" x14ac:dyDescent="0.2">
      <c r="B24" s="1087"/>
      <c r="C24" s="602" t="s">
        <v>702</v>
      </c>
      <c r="D24" s="232" t="s">
        <v>703</v>
      </c>
      <c r="E24" s="603">
        <v>69.524224199999992</v>
      </c>
      <c r="F24" s="603">
        <v>62.373205479999996</v>
      </c>
      <c r="G24" s="603">
        <v>60.268639059999998</v>
      </c>
      <c r="H24" s="603">
        <v>55.531613900000004</v>
      </c>
      <c r="I24" s="603">
        <v>55.296113999999996</v>
      </c>
      <c r="J24" s="604">
        <v>0.10543246724960328</v>
      </c>
      <c r="K24" s="605">
        <v>-4.2408257830232055E-3</v>
      </c>
      <c r="L24" s="231"/>
    </row>
    <row r="25" spans="2:12" x14ac:dyDescent="0.2">
      <c r="B25" s="1087"/>
      <c r="C25" s="602" t="s">
        <v>69</v>
      </c>
      <c r="D25" s="232" t="s">
        <v>70</v>
      </c>
      <c r="E25" s="603">
        <v>37.565527840000001</v>
      </c>
      <c r="F25" s="603">
        <v>106.44669506</v>
      </c>
      <c r="G25" s="603">
        <v>143.83675301000002</v>
      </c>
      <c r="H25" s="603">
        <v>72.605937389999994</v>
      </c>
      <c r="I25" s="603">
        <v>51.33457636</v>
      </c>
      <c r="J25" s="604">
        <v>9.7879048803464902E-2</v>
      </c>
      <c r="K25" s="605">
        <v>-0.29296999384143607</v>
      </c>
      <c r="L25" s="231"/>
    </row>
    <row r="26" spans="2:12" x14ac:dyDescent="0.2">
      <c r="B26" s="1087"/>
      <c r="C26" s="602" t="s">
        <v>704</v>
      </c>
      <c r="D26" s="232" t="s">
        <v>705</v>
      </c>
      <c r="E26" s="603">
        <v>0</v>
      </c>
      <c r="F26" s="603">
        <v>19.835071740000004</v>
      </c>
      <c r="G26" s="603">
        <v>26.452894130000004</v>
      </c>
      <c r="H26" s="603">
        <v>33.279081060000003</v>
      </c>
      <c r="I26" s="603">
        <v>22.693394409999996</v>
      </c>
      <c r="J26" s="604">
        <v>4.3269235210898455E-2</v>
      </c>
      <c r="K26" s="605">
        <v>-0.31808830991801451</v>
      </c>
      <c r="L26" s="231"/>
    </row>
    <row r="27" spans="2:12" ht="36" x14ac:dyDescent="0.2">
      <c r="B27" s="1087"/>
      <c r="C27" s="602" t="s">
        <v>706</v>
      </c>
      <c r="D27" s="232" t="s">
        <v>707</v>
      </c>
      <c r="E27" s="603">
        <v>6.1867731699999995</v>
      </c>
      <c r="F27" s="603">
        <v>19.353780260000001</v>
      </c>
      <c r="G27" s="603">
        <v>13.1897261</v>
      </c>
      <c r="H27" s="603">
        <v>7.1821745999999997</v>
      </c>
      <c r="I27" s="603">
        <v>12.127448189999999</v>
      </c>
      <c r="J27" s="604">
        <v>2.3123266566497522E-2</v>
      </c>
      <c r="K27" s="605">
        <v>0.68854822744075306</v>
      </c>
      <c r="L27" s="231"/>
    </row>
    <row r="28" spans="2:12" x14ac:dyDescent="0.2">
      <c r="B28" s="1088"/>
      <c r="C28" s="1089" t="s">
        <v>85</v>
      </c>
      <c r="D28" s="1090"/>
      <c r="E28" s="603">
        <v>469.95156458999918</v>
      </c>
      <c r="F28" s="603">
        <v>430.172470000001</v>
      </c>
      <c r="G28" s="603">
        <v>499.29729070000042</v>
      </c>
      <c r="H28" s="603">
        <v>541.87831599999947</v>
      </c>
      <c r="I28" s="603">
        <v>325.69919338999932</v>
      </c>
      <c r="J28" s="604">
        <v>0.62100692175788896</v>
      </c>
      <c r="K28" s="605">
        <v>-0.39894403637661036</v>
      </c>
      <c r="L28" s="231"/>
    </row>
    <row r="29" spans="2:12" x14ac:dyDescent="0.2">
      <c r="B29" s="606"/>
      <c r="C29" s="1074" t="s">
        <v>14</v>
      </c>
      <c r="D29" s="1075"/>
      <c r="E29" s="607">
        <v>628.12921862999917</v>
      </c>
      <c r="F29" s="607">
        <v>698.55720185000098</v>
      </c>
      <c r="G29" s="607">
        <v>808.60305212000048</v>
      </c>
      <c r="H29" s="607">
        <v>762.80088196999941</v>
      </c>
      <c r="I29" s="607">
        <v>524.46950585999934</v>
      </c>
      <c r="J29" s="608">
        <v>1</v>
      </c>
      <c r="K29" s="609">
        <v>-0.312442449587222</v>
      </c>
      <c r="L29" s="231"/>
    </row>
    <row r="30" spans="2:12" x14ac:dyDescent="0.2">
      <c r="B30" s="1086" t="s">
        <v>708</v>
      </c>
      <c r="C30" s="602">
        <v>23040020</v>
      </c>
      <c r="D30" s="610" t="s">
        <v>709</v>
      </c>
      <c r="E30" s="603">
        <v>17.660515920000002</v>
      </c>
      <c r="F30" s="603">
        <v>13.974527290000001</v>
      </c>
      <c r="G30" s="603">
        <v>20.130279949999998</v>
      </c>
      <c r="H30" s="603">
        <v>15.617942300000001</v>
      </c>
      <c r="I30" s="603">
        <v>19.332772980000001</v>
      </c>
      <c r="J30" s="604">
        <v>9.1698368925078239E-2</v>
      </c>
      <c r="K30" s="605">
        <v>0.23785660163439082</v>
      </c>
      <c r="L30" s="231"/>
    </row>
    <row r="31" spans="2:12" ht="48" x14ac:dyDescent="0.2">
      <c r="B31" s="1087"/>
      <c r="C31" s="602" t="s">
        <v>710</v>
      </c>
      <c r="D31" s="232" t="s">
        <v>711</v>
      </c>
      <c r="E31" s="603">
        <v>0.82044163999999997</v>
      </c>
      <c r="F31" s="603">
        <v>0.6521404300000001</v>
      </c>
      <c r="G31" s="603">
        <v>7.8606110000000007E-2</v>
      </c>
      <c r="H31" s="603">
        <v>5.3516579999999994E-2</v>
      </c>
      <c r="I31" s="603">
        <v>12.7415559</v>
      </c>
      <c r="J31" s="604">
        <v>6.0435194413466245E-2</v>
      </c>
      <c r="K31" s="605">
        <v>237.08613891246415</v>
      </c>
      <c r="L31" s="231"/>
    </row>
    <row r="32" spans="2:12" ht="72" x14ac:dyDescent="0.2">
      <c r="B32" s="1087"/>
      <c r="C32" s="602" t="s">
        <v>712</v>
      </c>
      <c r="D32" s="232" t="s">
        <v>713</v>
      </c>
      <c r="E32" s="603">
        <v>24.914797130000004</v>
      </c>
      <c r="F32" s="603">
        <v>43.683531689999995</v>
      </c>
      <c r="G32" s="603">
        <v>17.137464350000002</v>
      </c>
      <c r="H32" s="603">
        <v>14.101181560000001</v>
      </c>
      <c r="I32" s="603">
        <v>12.19160083</v>
      </c>
      <c r="J32" s="604">
        <v>5.7826671417140388E-2</v>
      </c>
      <c r="K32" s="605">
        <v>-0.13541990945048155</v>
      </c>
      <c r="L32" s="231"/>
    </row>
    <row r="33" spans="2:12" x14ac:dyDescent="0.2">
      <c r="B33" s="1087"/>
      <c r="C33" s="602" t="s">
        <v>714</v>
      </c>
      <c r="D33" s="232" t="s">
        <v>715</v>
      </c>
      <c r="E33" s="603">
        <v>5.3011250000000003E-2</v>
      </c>
      <c r="F33" s="603">
        <v>0</v>
      </c>
      <c r="G33" s="603">
        <v>0</v>
      </c>
      <c r="H33" s="603">
        <v>6.2838202699999997</v>
      </c>
      <c r="I33" s="603">
        <v>7.6831879499999998</v>
      </c>
      <c r="J33" s="604">
        <v>3.6442563303705412E-2</v>
      </c>
      <c r="K33" s="605">
        <v>0.22269377860484219</v>
      </c>
      <c r="L33" s="231"/>
    </row>
    <row r="34" spans="2:12" ht="36" x14ac:dyDescent="0.2">
      <c r="B34" s="1087"/>
      <c r="C34" s="602" t="s">
        <v>716</v>
      </c>
      <c r="D34" s="232" t="s">
        <v>717</v>
      </c>
      <c r="E34" s="603">
        <v>4.8863729499999993</v>
      </c>
      <c r="F34" s="603">
        <v>5.3567612200000001</v>
      </c>
      <c r="G34" s="603">
        <v>7.4524960600000005</v>
      </c>
      <c r="H34" s="603">
        <v>6.7607212099999989</v>
      </c>
      <c r="I34" s="603">
        <v>7.1648107000000003</v>
      </c>
      <c r="J34" s="604">
        <v>3.3983818851368315E-2</v>
      </c>
      <c r="K34" s="605">
        <v>5.9770175022496153E-2</v>
      </c>
      <c r="L34" s="231"/>
    </row>
    <row r="35" spans="2:12" x14ac:dyDescent="0.2">
      <c r="B35" s="1088"/>
      <c r="C35" s="1089" t="s">
        <v>85</v>
      </c>
      <c r="D35" s="1090"/>
      <c r="E35" s="603">
        <v>189.39055313999955</v>
      </c>
      <c r="F35" s="603">
        <v>228.74235856000018</v>
      </c>
      <c r="G35" s="603">
        <v>199.21640501000033</v>
      </c>
      <c r="H35" s="603">
        <v>161.2750400599999</v>
      </c>
      <c r="I35" s="603">
        <v>151.71613553999978</v>
      </c>
      <c r="J35" s="604">
        <v>0.71961338308924128</v>
      </c>
      <c r="K35" s="605">
        <v>-5.9270824031070535E-2</v>
      </c>
      <c r="L35" s="231"/>
    </row>
    <row r="36" spans="2:12" x14ac:dyDescent="0.2">
      <c r="B36" s="606"/>
      <c r="C36" s="1074" t="s">
        <v>15</v>
      </c>
      <c r="D36" s="1075"/>
      <c r="E36" s="607">
        <v>237.72569202999955</v>
      </c>
      <c r="F36" s="607">
        <v>292.40931919000019</v>
      </c>
      <c r="G36" s="607">
        <v>244.01525148000033</v>
      </c>
      <c r="H36" s="607">
        <v>204.09222197999989</v>
      </c>
      <c r="I36" s="607">
        <v>210.8300638999998</v>
      </c>
      <c r="J36" s="608">
        <v>1</v>
      </c>
      <c r="K36" s="609">
        <v>3.3013712402328421E-2</v>
      </c>
      <c r="L36" s="231"/>
    </row>
    <row r="37" spans="2:12" ht="13.5" thickBot="1" x14ac:dyDescent="0.25">
      <c r="B37" s="1076" t="s">
        <v>718</v>
      </c>
      <c r="C37" s="1077"/>
      <c r="D37" s="1078"/>
      <c r="E37" s="611">
        <v>865.85491065999872</v>
      </c>
      <c r="F37" s="611">
        <v>990.96652104000111</v>
      </c>
      <c r="G37" s="611">
        <v>1052.6183036000009</v>
      </c>
      <c r="H37" s="611">
        <v>966.89310394999927</v>
      </c>
      <c r="I37" s="611">
        <v>735.29956975999903</v>
      </c>
      <c r="J37" s="612"/>
      <c r="K37" s="613">
        <v>-0.23952341085470874</v>
      </c>
      <c r="L37" s="231"/>
    </row>
    <row r="38" spans="2:12" x14ac:dyDescent="0.2">
      <c r="B38" s="1079" t="s">
        <v>20</v>
      </c>
      <c r="C38" s="1079"/>
      <c r="D38" s="1079"/>
      <c r="E38" s="1079"/>
      <c r="F38" s="1079"/>
      <c r="G38" s="1079"/>
      <c r="H38" s="1079"/>
      <c r="I38" s="1079"/>
      <c r="J38" s="1079"/>
      <c r="K38" s="1079"/>
      <c r="L38" s="581"/>
    </row>
    <row r="39" spans="2:12" x14ac:dyDescent="0.2"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</row>
    <row r="40" spans="2:12" x14ac:dyDescent="0.2"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</row>
    <row r="41" spans="2:12" ht="13.5" thickBot="1" x14ac:dyDescent="0.25"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</row>
    <row r="42" spans="2:12" x14ac:dyDescent="0.2">
      <c r="B42" s="1080" t="s">
        <v>719</v>
      </c>
      <c r="C42" s="1081"/>
      <c r="D42" s="1081"/>
      <c r="E42" s="1081"/>
      <c r="F42" s="1081"/>
      <c r="G42" s="1081"/>
      <c r="H42" s="1081"/>
      <c r="I42" s="1082"/>
      <c r="J42" s="581"/>
      <c r="K42" s="581"/>
      <c r="L42" s="581"/>
    </row>
    <row r="43" spans="2:12" ht="24" x14ac:dyDescent="0.2">
      <c r="B43" s="614" t="s">
        <v>720</v>
      </c>
      <c r="C43" s="615">
        <v>2012</v>
      </c>
      <c r="D43" s="615">
        <v>2013</v>
      </c>
      <c r="E43" s="615">
        <v>2014</v>
      </c>
      <c r="F43" s="616">
        <v>2015</v>
      </c>
      <c r="G43" s="616">
        <v>2016</v>
      </c>
      <c r="H43" s="616" t="s">
        <v>5</v>
      </c>
      <c r="I43" s="617" t="s">
        <v>6</v>
      </c>
      <c r="J43" s="581"/>
      <c r="K43" s="581"/>
      <c r="L43" s="581"/>
    </row>
    <row r="44" spans="2:12" x14ac:dyDescent="0.2">
      <c r="B44" s="618" t="s">
        <v>491</v>
      </c>
      <c r="C44" s="619">
        <v>1.0857195800000006</v>
      </c>
      <c r="D44" s="619">
        <v>1.0857097600000003</v>
      </c>
      <c r="E44" s="619">
        <v>1.0803448400000011</v>
      </c>
      <c r="F44" s="619">
        <v>1.0059371599999996</v>
      </c>
      <c r="G44" s="619">
        <v>1.617627099999998</v>
      </c>
      <c r="H44" s="620">
        <v>3.7726525322765415E-2</v>
      </c>
      <c r="I44" s="621">
        <v>0.60807967368458549</v>
      </c>
      <c r="J44" s="231"/>
      <c r="K44" s="581"/>
      <c r="L44" s="581"/>
    </row>
    <row r="45" spans="2:12" x14ac:dyDescent="0.2">
      <c r="B45" s="622" t="s">
        <v>492</v>
      </c>
      <c r="C45" s="619">
        <v>45.148175239999979</v>
      </c>
      <c r="D45" s="619">
        <v>54.291503279999993</v>
      </c>
      <c r="E45" s="619">
        <v>44.789218860000119</v>
      </c>
      <c r="F45" s="619">
        <v>37.945106100000032</v>
      </c>
      <c r="G45" s="619">
        <v>39.92118975000006</v>
      </c>
      <c r="H45" s="623">
        <v>0.93104756715456993</v>
      </c>
      <c r="I45" s="621">
        <v>5.207743113940122E-2</v>
      </c>
      <c r="J45" s="231"/>
      <c r="K45" s="581"/>
      <c r="L45" s="581"/>
    </row>
    <row r="46" spans="2:12" ht="24" x14ac:dyDescent="0.2">
      <c r="B46" s="618" t="s">
        <v>493</v>
      </c>
      <c r="C46" s="619">
        <v>0</v>
      </c>
      <c r="D46" s="619">
        <v>0</v>
      </c>
      <c r="E46" s="619">
        <v>0</v>
      </c>
      <c r="F46" s="619">
        <v>0</v>
      </c>
      <c r="G46" s="619">
        <v>0</v>
      </c>
      <c r="H46" s="623">
        <v>0</v>
      </c>
      <c r="I46" s="621" t="s">
        <v>257</v>
      </c>
      <c r="J46" s="231"/>
      <c r="K46" s="581"/>
      <c r="L46" s="581"/>
    </row>
    <row r="47" spans="2:12" x14ac:dyDescent="0.2">
      <c r="B47" s="618" t="s">
        <v>721</v>
      </c>
      <c r="C47" s="619">
        <v>0</v>
      </c>
      <c r="D47" s="619">
        <v>0</v>
      </c>
      <c r="E47" s="619">
        <v>0</v>
      </c>
      <c r="F47" s="619">
        <v>0</v>
      </c>
      <c r="G47" s="619">
        <v>0</v>
      </c>
      <c r="H47" s="623">
        <v>0</v>
      </c>
      <c r="I47" s="621" t="s">
        <v>257</v>
      </c>
      <c r="J47" s="231"/>
      <c r="K47" s="581"/>
      <c r="L47" s="581"/>
    </row>
    <row r="48" spans="2:12" x14ac:dyDescent="0.2">
      <c r="B48" s="618" t="s">
        <v>495</v>
      </c>
      <c r="C48" s="619">
        <v>0.8099674</v>
      </c>
      <c r="D48" s="619">
        <v>0.70098557000000006</v>
      </c>
      <c r="E48" s="619">
        <v>0.87467876999999994</v>
      </c>
      <c r="F48" s="619">
        <v>1.4747311800000003</v>
      </c>
      <c r="G48" s="619">
        <v>1.3388954800000001</v>
      </c>
      <c r="H48" s="623">
        <v>3.1225907522664662E-2</v>
      </c>
      <c r="I48" s="621">
        <v>-9.2108786904471662E-2</v>
      </c>
      <c r="J48" s="231"/>
      <c r="K48" s="581"/>
      <c r="L48" s="581"/>
    </row>
    <row r="49" spans="1:15" ht="13.5" thickBot="1" x14ac:dyDescent="0.25">
      <c r="B49" s="624" t="s">
        <v>722</v>
      </c>
      <c r="C49" s="625">
        <v>47.04386221999998</v>
      </c>
      <c r="D49" s="625">
        <v>56.078198609999994</v>
      </c>
      <c r="E49" s="625">
        <v>46.744242470000124</v>
      </c>
      <c r="F49" s="625">
        <v>40.425774440000033</v>
      </c>
      <c r="G49" s="625">
        <v>42.877712330000058</v>
      </c>
      <c r="H49" s="626">
        <v>1</v>
      </c>
      <c r="I49" s="627">
        <v>6.0652836561960966E-2</v>
      </c>
      <c r="J49" s="231"/>
      <c r="K49" s="581"/>
      <c r="L49" s="581"/>
    </row>
    <row r="50" spans="1:15" x14ac:dyDescent="0.2">
      <c r="B50" s="1083" t="s">
        <v>419</v>
      </c>
      <c r="C50" s="1083"/>
      <c r="D50" s="1083"/>
      <c r="E50" s="1083"/>
      <c r="F50" s="1083"/>
      <c r="G50" s="1083"/>
      <c r="H50" s="1083"/>
      <c r="I50" s="1083"/>
      <c r="J50" s="581"/>
      <c r="K50" s="581"/>
      <c r="L50" s="581"/>
    </row>
    <row r="52" spans="1:15" ht="13.5" thickBot="1" x14ac:dyDescent="0.25">
      <c r="A52" s="628"/>
      <c r="B52" s="628"/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</row>
    <row r="53" spans="1:15" x14ac:dyDescent="0.2">
      <c r="A53" s="628"/>
      <c r="B53" s="1059" t="s">
        <v>723</v>
      </c>
      <c r="C53" s="1060"/>
      <c r="D53" s="1060"/>
      <c r="E53" s="1060"/>
      <c r="F53" s="1060"/>
      <c r="G53" s="1060"/>
      <c r="H53" s="1060"/>
      <c r="I53" s="1060"/>
      <c r="J53" s="1060"/>
      <c r="K53" s="1060"/>
      <c r="L53" s="1060"/>
      <c r="M53" s="1060"/>
      <c r="N53" s="1061"/>
      <c r="O53" s="628"/>
    </row>
    <row r="54" spans="1:15" x14ac:dyDescent="0.2">
      <c r="A54" s="628"/>
      <c r="B54" s="1062" t="s">
        <v>607</v>
      </c>
      <c r="C54" s="1072" t="s">
        <v>689</v>
      </c>
      <c r="D54" s="1073" t="s">
        <v>608</v>
      </c>
      <c r="E54" s="1063">
        <v>2015</v>
      </c>
      <c r="F54" s="1063"/>
      <c r="G54" s="1063"/>
      <c r="H54" s="1063"/>
      <c r="I54" s="1063"/>
      <c r="J54" s="1063">
        <v>2016</v>
      </c>
      <c r="K54" s="1063"/>
      <c r="L54" s="1063"/>
      <c r="M54" s="1063"/>
      <c r="N54" s="1064"/>
      <c r="O54" s="628"/>
    </row>
    <row r="55" spans="1:15" x14ac:dyDescent="0.2">
      <c r="A55" s="628"/>
      <c r="B55" s="1062"/>
      <c r="C55" s="1072"/>
      <c r="D55" s="1073"/>
      <c r="E55" s="1063" t="s">
        <v>611</v>
      </c>
      <c r="F55" s="1063"/>
      <c r="G55" s="1063"/>
      <c r="H55" s="1065" t="s">
        <v>724</v>
      </c>
      <c r="I55" s="1063" t="s">
        <v>663</v>
      </c>
      <c r="J55" s="1063" t="s">
        <v>611</v>
      </c>
      <c r="K55" s="1063"/>
      <c r="L55" s="1063"/>
      <c r="M55" s="1065" t="s">
        <v>724</v>
      </c>
      <c r="N55" s="1064" t="s">
        <v>663</v>
      </c>
      <c r="O55" s="628"/>
    </row>
    <row r="56" spans="1:15" x14ac:dyDescent="0.2">
      <c r="A56" s="628"/>
      <c r="B56" s="1062"/>
      <c r="C56" s="1072"/>
      <c r="D56" s="1073"/>
      <c r="E56" s="629" t="s">
        <v>613</v>
      </c>
      <c r="F56" s="629" t="s">
        <v>614</v>
      </c>
      <c r="G56" s="629" t="s">
        <v>725</v>
      </c>
      <c r="H56" s="1065"/>
      <c r="I56" s="1063"/>
      <c r="J56" s="629" t="s">
        <v>613</v>
      </c>
      <c r="K56" s="629" t="s">
        <v>614</v>
      </c>
      <c r="L56" s="629" t="s">
        <v>725</v>
      </c>
      <c r="M56" s="1065"/>
      <c r="N56" s="1064"/>
      <c r="O56" s="628"/>
    </row>
    <row r="57" spans="1:15" x14ac:dyDescent="0.2">
      <c r="A57" s="628"/>
      <c r="B57" s="1067" t="s">
        <v>224</v>
      </c>
      <c r="C57" s="1068" t="s">
        <v>593</v>
      </c>
      <c r="D57" s="630" t="s">
        <v>617</v>
      </c>
      <c r="E57" s="631">
        <v>251</v>
      </c>
      <c r="F57" s="631">
        <v>4</v>
      </c>
      <c r="G57" s="631">
        <v>391</v>
      </c>
      <c r="H57" s="631">
        <v>1265</v>
      </c>
      <c r="I57" s="632">
        <v>207.73</v>
      </c>
      <c r="J57" s="633">
        <v>272</v>
      </c>
      <c r="K57" s="633">
        <v>5</v>
      </c>
      <c r="L57" s="633">
        <v>671</v>
      </c>
      <c r="M57" s="633">
        <v>1645</v>
      </c>
      <c r="N57" s="634">
        <v>709.37400000000002</v>
      </c>
      <c r="O57" s="628"/>
    </row>
    <row r="58" spans="1:15" x14ac:dyDescent="0.2">
      <c r="A58" s="628"/>
      <c r="B58" s="1067"/>
      <c r="C58" s="1068"/>
      <c r="D58" s="630" t="s">
        <v>226</v>
      </c>
      <c r="E58" s="631">
        <v>294158</v>
      </c>
      <c r="F58" s="631">
        <v>203717</v>
      </c>
      <c r="G58" s="631">
        <v>26383</v>
      </c>
      <c r="H58" s="631">
        <v>3007035</v>
      </c>
      <c r="I58" s="632">
        <v>230037.60539000001</v>
      </c>
      <c r="J58" s="633">
        <v>328702</v>
      </c>
      <c r="K58" s="633">
        <v>215603</v>
      </c>
      <c r="L58" s="633">
        <v>25987</v>
      </c>
      <c r="M58" s="633">
        <v>3202676</v>
      </c>
      <c r="N58" s="634">
        <v>263455.36576999997</v>
      </c>
      <c r="O58" s="628"/>
    </row>
    <row r="59" spans="1:15" x14ac:dyDescent="0.2">
      <c r="A59" s="628"/>
      <c r="B59" s="1067"/>
      <c r="C59" s="1068"/>
      <c r="D59" s="630" t="s">
        <v>225</v>
      </c>
      <c r="E59" s="631">
        <v>6962</v>
      </c>
      <c r="F59" s="631">
        <v>4456</v>
      </c>
      <c r="G59" s="631">
        <v>91322</v>
      </c>
      <c r="H59" s="631">
        <v>287715</v>
      </c>
      <c r="I59" s="632">
        <v>1079250.1980300003</v>
      </c>
      <c r="J59" s="633">
        <v>7066</v>
      </c>
      <c r="K59" s="633">
        <v>4614</v>
      </c>
      <c r="L59" s="633">
        <v>90037</v>
      </c>
      <c r="M59" s="633">
        <v>282463</v>
      </c>
      <c r="N59" s="634">
        <v>1137135.5836600002</v>
      </c>
      <c r="O59" s="628"/>
    </row>
    <row r="60" spans="1:15" x14ac:dyDescent="0.2">
      <c r="A60" s="628"/>
      <c r="B60" s="1067"/>
      <c r="C60" s="635"/>
      <c r="D60" s="636" t="s">
        <v>596</v>
      </c>
      <c r="E60" s="637">
        <v>301371</v>
      </c>
      <c r="F60" s="637">
        <v>208177</v>
      </c>
      <c r="G60" s="637">
        <v>118096</v>
      </c>
      <c r="H60" s="637">
        <v>3296015</v>
      </c>
      <c r="I60" s="637">
        <v>1309495.5334200002</v>
      </c>
      <c r="J60" s="637">
        <v>336040</v>
      </c>
      <c r="K60" s="637">
        <v>220222</v>
      </c>
      <c r="L60" s="637">
        <v>116695</v>
      </c>
      <c r="M60" s="637">
        <v>3486784</v>
      </c>
      <c r="N60" s="638">
        <v>1401300.3234300003</v>
      </c>
      <c r="O60" s="628"/>
    </row>
    <row r="61" spans="1:15" x14ac:dyDescent="0.2">
      <c r="A61" s="628"/>
      <c r="B61" s="1067"/>
      <c r="C61" s="1068" t="s">
        <v>597</v>
      </c>
      <c r="D61" s="630" t="s">
        <v>617</v>
      </c>
      <c r="E61" s="631">
        <v>303</v>
      </c>
      <c r="F61" s="631">
        <v>5</v>
      </c>
      <c r="G61" s="631">
        <v>240</v>
      </c>
      <c r="H61" s="631">
        <v>1149</v>
      </c>
      <c r="I61" s="631">
        <v>3500.5219999999999</v>
      </c>
      <c r="J61" s="633">
        <v>296</v>
      </c>
      <c r="K61" s="633">
        <v>5</v>
      </c>
      <c r="L61" s="633">
        <v>123</v>
      </c>
      <c r="M61" s="633">
        <v>1089</v>
      </c>
      <c r="N61" s="634">
        <v>1947.0321999999999</v>
      </c>
      <c r="O61" s="628"/>
    </row>
    <row r="62" spans="1:15" x14ac:dyDescent="0.2">
      <c r="A62" s="628"/>
      <c r="B62" s="1067"/>
      <c r="C62" s="1068"/>
      <c r="D62" s="630" t="s">
        <v>226</v>
      </c>
      <c r="E62" s="631">
        <v>299083</v>
      </c>
      <c r="F62" s="631">
        <v>202696</v>
      </c>
      <c r="G62" s="631">
        <v>24883</v>
      </c>
      <c r="H62" s="631">
        <v>2966935</v>
      </c>
      <c r="I62" s="631">
        <v>200806.04578000001</v>
      </c>
      <c r="J62" s="633">
        <v>331692</v>
      </c>
      <c r="K62" s="633">
        <v>215131</v>
      </c>
      <c r="L62" s="633">
        <v>24923</v>
      </c>
      <c r="M62" s="633">
        <v>3146711</v>
      </c>
      <c r="N62" s="634">
        <v>191819.95339999994</v>
      </c>
      <c r="O62" s="628"/>
    </row>
    <row r="63" spans="1:15" x14ac:dyDescent="0.2">
      <c r="A63" s="628"/>
      <c r="B63" s="1067"/>
      <c r="C63" s="1068"/>
      <c r="D63" s="630" t="s">
        <v>225</v>
      </c>
      <c r="E63" s="631">
        <v>6941</v>
      </c>
      <c r="F63" s="631">
        <v>3991</v>
      </c>
      <c r="G63" s="631">
        <v>96942</v>
      </c>
      <c r="H63" s="631">
        <v>256571</v>
      </c>
      <c r="I63" s="631">
        <v>1840500.9423600002</v>
      </c>
      <c r="J63" s="633">
        <v>7133</v>
      </c>
      <c r="K63" s="633">
        <v>3698</v>
      </c>
      <c r="L63" s="633">
        <v>94044</v>
      </c>
      <c r="M63" s="633">
        <v>242973</v>
      </c>
      <c r="N63" s="634">
        <v>1822615.3583099996</v>
      </c>
      <c r="O63" s="628"/>
    </row>
    <row r="64" spans="1:15" x14ac:dyDescent="0.2">
      <c r="A64" s="628"/>
      <c r="B64" s="1067"/>
      <c r="C64" s="635"/>
      <c r="D64" s="636" t="s">
        <v>599</v>
      </c>
      <c r="E64" s="639">
        <v>306327</v>
      </c>
      <c r="F64" s="637">
        <v>206692</v>
      </c>
      <c r="G64" s="637">
        <v>122065</v>
      </c>
      <c r="H64" s="637">
        <v>3224655</v>
      </c>
      <c r="I64" s="637">
        <v>2044807.5101400001</v>
      </c>
      <c r="J64" s="637">
        <v>339121</v>
      </c>
      <c r="K64" s="637">
        <v>218834</v>
      </c>
      <c r="L64" s="637">
        <v>119090</v>
      </c>
      <c r="M64" s="637">
        <v>3390773</v>
      </c>
      <c r="N64" s="638">
        <v>2016382.3439099996</v>
      </c>
      <c r="O64" s="628"/>
    </row>
    <row r="65" spans="1:17" ht="13.5" thickBot="1" x14ac:dyDescent="0.25">
      <c r="A65" s="628"/>
      <c r="B65" s="1069" t="s">
        <v>600</v>
      </c>
      <c r="C65" s="1070"/>
      <c r="D65" s="1070"/>
      <c r="E65" s="598">
        <v>607698</v>
      </c>
      <c r="F65" s="598">
        <v>414869</v>
      </c>
      <c r="G65" s="598">
        <v>240161</v>
      </c>
      <c r="H65" s="598">
        <v>6520670</v>
      </c>
      <c r="I65" s="598">
        <v>3354303.0435600001</v>
      </c>
      <c r="J65" s="598">
        <v>675161</v>
      </c>
      <c r="K65" s="598">
        <v>439056</v>
      </c>
      <c r="L65" s="598">
        <v>235785</v>
      </c>
      <c r="M65" s="598">
        <v>6877557</v>
      </c>
      <c r="N65" s="640">
        <v>3417682.6673400002</v>
      </c>
      <c r="O65" s="628"/>
      <c r="P65" s="641"/>
      <c r="Q65" s="641"/>
    </row>
    <row r="66" spans="1:17" x14ac:dyDescent="0.2">
      <c r="A66" s="628"/>
      <c r="B66" s="1071" t="s">
        <v>726</v>
      </c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628"/>
    </row>
    <row r="67" spans="1:17" x14ac:dyDescent="0.2">
      <c r="A67" s="628"/>
      <c r="B67" s="642"/>
      <c r="C67" s="642"/>
      <c r="D67" s="642"/>
      <c r="E67" s="642"/>
      <c r="F67" s="642"/>
      <c r="G67" s="642"/>
      <c r="H67" s="642"/>
      <c r="I67" s="642"/>
      <c r="J67" s="628"/>
      <c r="K67" s="628"/>
      <c r="L67" s="628"/>
      <c r="M67" s="628"/>
      <c r="N67" s="628"/>
      <c r="O67" s="628"/>
    </row>
    <row r="69" spans="1:17" ht="13.5" thickBot="1" x14ac:dyDescent="0.25"/>
    <row r="70" spans="1:17" x14ac:dyDescent="0.2">
      <c r="B70" s="1059" t="s">
        <v>727</v>
      </c>
      <c r="C70" s="1060"/>
      <c r="D70" s="1060"/>
      <c r="E70" s="1060"/>
      <c r="F70" s="1060"/>
      <c r="G70" s="1060"/>
      <c r="H70" s="1060"/>
      <c r="I70" s="1060"/>
      <c r="J70" s="1060"/>
      <c r="K70" s="1061"/>
    </row>
    <row r="71" spans="1:17" x14ac:dyDescent="0.2">
      <c r="B71" s="1062" t="s">
        <v>728</v>
      </c>
      <c r="C71" s="1063"/>
      <c r="D71" s="1063"/>
      <c r="E71" s="1063"/>
      <c r="F71" s="1063"/>
      <c r="G71" s="1063"/>
      <c r="H71" s="1063"/>
      <c r="I71" s="1063"/>
      <c r="J71" s="1063"/>
      <c r="K71" s="1064"/>
    </row>
    <row r="72" spans="1:17" x14ac:dyDescent="0.2">
      <c r="B72" s="1062"/>
      <c r="C72" s="1063">
        <v>2015</v>
      </c>
      <c r="D72" s="1063"/>
      <c r="E72" s="1063"/>
      <c r="F72" s="1063">
        <v>2016</v>
      </c>
      <c r="G72" s="1063"/>
      <c r="H72" s="1063"/>
      <c r="I72" s="1065" t="s">
        <v>729</v>
      </c>
      <c r="J72" s="1065" t="s">
        <v>730</v>
      </c>
      <c r="K72" s="1066" t="s">
        <v>731</v>
      </c>
    </row>
    <row r="73" spans="1:17" x14ac:dyDescent="0.2">
      <c r="B73" s="1062"/>
      <c r="C73" s="1063"/>
      <c r="D73" s="1063"/>
      <c r="E73" s="1063"/>
      <c r="F73" s="1063"/>
      <c r="G73" s="1063"/>
      <c r="H73" s="1063"/>
      <c r="I73" s="1065"/>
      <c r="J73" s="1065"/>
      <c r="K73" s="1066"/>
    </row>
    <row r="74" spans="1:17" x14ac:dyDescent="0.2">
      <c r="B74" s="1062"/>
      <c r="C74" s="601" t="s">
        <v>593</v>
      </c>
      <c r="D74" s="629" t="s">
        <v>597</v>
      </c>
      <c r="E74" s="629" t="s">
        <v>4</v>
      </c>
      <c r="F74" s="601" t="s">
        <v>593</v>
      </c>
      <c r="G74" s="629" t="s">
        <v>597</v>
      </c>
      <c r="H74" s="629" t="s">
        <v>4</v>
      </c>
      <c r="I74" s="1065"/>
      <c r="J74" s="1065"/>
      <c r="K74" s="1066"/>
    </row>
    <row r="75" spans="1:17" x14ac:dyDescent="0.2">
      <c r="B75" s="643" t="s">
        <v>732</v>
      </c>
      <c r="C75" s="644">
        <v>1355</v>
      </c>
      <c r="D75" s="644">
        <v>11393</v>
      </c>
      <c r="E75" s="644">
        <v>12748</v>
      </c>
      <c r="F75" s="645">
        <v>1411</v>
      </c>
      <c r="G75" s="645">
        <v>9244</v>
      </c>
      <c r="H75" s="644">
        <v>10655</v>
      </c>
      <c r="I75" s="646">
        <v>-0.16418261688107938</v>
      </c>
      <c r="J75" s="646">
        <v>4.1328413284132844E-2</v>
      </c>
      <c r="K75" s="647">
        <v>-0.18862459404897744</v>
      </c>
      <c r="L75" s="231"/>
    </row>
    <row r="76" spans="1:17" ht="13.5" thickBot="1" x14ac:dyDescent="0.25">
      <c r="B76" s="648" t="s">
        <v>733</v>
      </c>
      <c r="C76" s="649">
        <v>42.719327599999993</v>
      </c>
      <c r="D76" s="649">
        <v>9.6694073399999994</v>
      </c>
      <c r="E76" s="649">
        <v>52.388734939999992</v>
      </c>
      <c r="F76" s="649">
        <v>43.650682839999995</v>
      </c>
      <c r="G76" s="649">
        <v>9.3670197799999997</v>
      </c>
      <c r="H76" s="649">
        <v>53.017702620000001</v>
      </c>
      <c r="I76" s="650">
        <v>1.2005781027550089E-2</v>
      </c>
      <c r="J76" s="650">
        <v>2.1801729856815496E-2</v>
      </c>
      <c r="K76" s="651">
        <v>-3.1272605379762571E-2</v>
      </c>
      <c r="L76" s="231"/>
    </row>
    <row r="77" spans="1:17" x14ac:dyDescent="0.2">
      <c r="B77" s="1058" t="s">
        <v>734</v>
      </c>
      <c r="C77" s="1058"/>
      <c r="D77" s="1058"/>
      <c r="E77" s="1058"/>
      <c r="F77" s="1058"/>
      <c r="G77" s="1058"/>
      <c r="H77" s="1058"/>
      <c r="I77" s="1058"/>
      <c r="J77" s="1058"/>
      <c r="K77" s="1058"/>
      <c r="L77" s="652"/>
    </row>
    <row r="79" spans="1:17" x14ac:dyDescent="0.2">
      <c r="A79" s="400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</row>
  </sheetData>
  <mergeCells count="51">
    <mergeCell ref="B6:B10"/>
    <mergeCell ref="B4:B5"/>
    <mergeCell ref="C4:C5"/>
    <mergeCell ref="D4:H4"/>
    <mergeCell ref="I4:I5"/>
    <mergeCell ref="J4:J5"/>
    <mergeCell ref="B12:B14"/>
    <mergeCell ref="B16:C16"/>
    <mergeCell ref="B17:J17"/>
    <mergeCell ref="B21:B22"/>
    <mergeCell ref="C21:C22"/>
    <mergeCell ref="D21:D22"/>
    <mergeCell ref="E21:I21"/>
    <mergeCell ref="J21:J22"/>
    <mergeCell ref="B53:N53"/>
    <mergeCell ref="K21:K22"/>
    <mergeCell ref="B23:B28"/>
    <mergeCell ref="C28:D28"/>
    <mergeCell ref="C29:D29"/>
    <mergeCell ref="B30:B35"/>
    <mergeCell ref="C35:D35"/>
    <mergeCell ref="C36:D36"/>
    <mergeCell ref="B37:D37"/>
    <mergeCell ref="B38:K38"/>
    <mergeCell ref="B42:I42"/>
    <mergeCell ref="B50:I50"/>
    <mergeCell ref="B66:N66"/>
    <mergeCell ref="B54:B56"/>
    <mergeCell ref="C54:C56"/>
    <mergeCell ref="D54:D56"/>
    <mergeCell ref="E54:I54"/>
    <mergeCell ref="J54:N54"/>
    <mergeCell ref="E55:G55"/>
    <mergeCell ref="H55:H56"/>
    <mergeCell ref="I55:I56"/>
    <mergeCell ref="J55:L55"/>
    <mergeCell ref="M55:M56"/>
    <mergeCell ref="N55:N56"/>
    <mergeCell ref="B57:B64"/>
    <mergeCell ref="C57:C59"/>
    <mergeCell ref="C61:C63"/>
    <mergeCell ref="B65:D65"/>
    <mergeCell ref="B77:K77"/>
    <mergeCell ref="B70:K70"/>
    <mergeCell ref="B71:K71"/>
    <mergeCell ref="B72:B74"/>
    <mergeCell ref="C72:E73"/>
    <mergeCell ref="F72:H73"/>
    <mergeCell ref="I72:I74"/>
    <mergeCell ref="J72:J74"/>
    <mergeCell ref="K72:K74"/>
  </mergeCells>
  <pageMargins left="0.7" right="0.7" top="0.75" bottom="0.75" header="0.3" footer="0.3"/>
  <pageSetup paperSize="18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9"/>
  <sheetViews>
    <sheetView topLeftCell="A5" zoomScaleNormal="100" workbookViewId="0">
      <selection activeCell="B62" sqref="B62:K69"/>
    </sheetView>
  </sheetViews>
  <sheetFormatPr baseColWidth="10" defaultColWidth="11.42578125" defaultRowHeight="12.75" x14ac:dyDescent="0.2"/>
  <cols>
    <col min="1" max="1" width="11.42578125" style="218"/>
    <col min="2" max="2" width="42.85546875" style="218" customWidth="1"/>
    <col min="3" max="3" width="24.28515625" style="218" customWidth="1"/>
    <col min="4" max="4" width="23.42578125" style="218" customWidth="1"/>
    <col min="5" max="16384" width="11.42578125" style="218"/>
  </cols>
  <sheetData>
    <row r="2" spans="2:11" ht="15" x14ac:dyDescent="0.25">
      <c r="B2" s="1114" t="s">
        <v>735</v>
      </c>
      <c r="C2" s="1114"/>
      <c r="D2" s="1114"/>
      <c r="E2" s="1114"/>
      <c r="F2" s="1114"/>
      <c r="G2" s="1114"/>
      <c r="H2" s="1114"/>
      <c r="I2" s="1114"/>
      <c r="J2" s="1114"/>
    </row>
    <row r="3" spans="2:11" ht="13.5" thickBot="1" x14ac:dyDescent="0.25">
      <c r="B3" s="1115"/>
      <c r="C3" s="1115"/>
      <c r="D3" s="1115"/>
      <c r="E3" s="1115"/>
      <c r="F3" s="1115"/>
      <c r="G3" s="1115"/>
      <c r="H3" s="1115"/>
      <c r="I3" s="1115"/>
      <c r="J3" s="1115"/>
    </row>
    <row r="4" spans="2:11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</row>
    <row r="5" spans="2:11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</row>
    <row r="6" spans="2:11" ht="15" x14ac:dyDescent="0.25">
      <c r="B6" s="1091" t="s">
        <v>692</v>
      </c>
      <c r="C6" s="583" t="s">
        <v>681</v>
      </c>
      <c r="D6" s="584">
        <v>43144</v>
      </c>
      <c r="E6" s="584">
        <v>40485</v>
      </c>
      <c r="F6" s="584">
        <v>31935</v>
      </c>
      <c r="G6" s="584">
        <v>30838</v>
      </c>
      <c r="H6" s="584">
        <v>33899</v>
      </c>
      <c r="I6" s="595">
        <v>0.99667764318475827</v>
      </c>
      <c r="J6" s="596">
        <v>9.9260652441792496E-2</v>
      </c>
      <c r="K6" s="653"/>
    </row>
    <row r="7" spans="2:11" ht="24" x14ac:dyDescent="0.25">
      <c r="B7" s="1092"/>
      <c r="C7" s="583" t="s">
        <v>693</v>
      </c>
      <c r="D7" s="584">
        <v>59</v>
      </c>
      <c r="E7" s="584">
        <v>69</v>
      </c>
      <c r="F7" s="584">
        <v>138</v>
      </c>
      <c r="G7" s="584">
        <v>180</v>
      </c>
      <c r="H7" s="584">
        <v>65</v>
      </c>
      <c r="I7" s="595">
        <v>1.9110902034576032E-3</v>
      </c>
      <c r="J7" s="596">
        <v>-0.63888888888888884</v>
      </c>
      <c r="K7" s="653"/>
    </row>
    <row r="8" spans="2:11" ht="15" x14ac:dyDescent="0.25">
      <c r="B8" s="1092"/>
      <c r="C8" s="583" t="s">
        <v>683</v>
      </c>
      <c r="D8" s="584">
        <v>45</v>
      </c>
      <c r="E8" s="584">
        <v>46</v>
      </c>
      <c r="F8" s="584">
        <v>33</v>
      </c>
      <c r="G8" s="584">
        <v>36</v>
      </c>
      <c r="H8" s="584">
        <v>42</v>
      </c>
      <c r="I8" s="595">
        <v>1.2348582853110666E-3</v>
      </c>
      <c r="J8" s="596">
        <v>0.16666666666666674</v>
      </c>
      <c r="K8" s="653"/>
    </row>
    <row r="9" spans="2:11" ht="15" x14ac:dyDescent="0.25">
      <c r="B9" s="1092"/>
      <c r="C9" s="583" t="s">
        <v>684</v>
      </c>
      <c r="D9" s="584">
        <v>34</v>
      </c>
      <c r="E9" s="584">
        <v>14</v>
      </c>
      <c r="F9" s="584">
        <v>13</v>
      </c>
      <c r="G9" s="584">
        <v>8</v>
      </c>
      <c r="H9" s="584">
        <v>6</v>
      </c>
      <c r="I9" s="595">
        <v>1.7640832647300954E-4</v>
      </c>
      <c r="J9" s="596">
        <v>-0.25</v>
      </c>
      <c r="K9" s="653"/>
    </row>
    <row r="10" spans="2:11" ht="24" x14ac:dyDescent="0.25">
      <c r="B10" s="1092"/>
      <c r="C10" s="587" t="s">
        <v>686</v>
      </c>
      <c r="D10" s="584">
        <v>0</v>
      </c>
      <c r="E10" s="584">
        <v>0</v>
      </c>
      <c r="F10" s="584">
        <v>0</v>
      </c>
      <c r="G10" s="584">
        <v>3</v>
      </c>
      <c r="H10" s="584">
        <v>0</v>
      </c>
      <c r="I10" s="595">
        <v>0</v>
      </c>
      <c r="J10" s="596">
        <v>-1</v>
      </c>
      <c r="K10" s="653"/>
    </row>
    <row r="11" spans="2:11" ht="15" x14ac:dyDescent="0.25">
      <c r="B11" s="1092"/>
      <c r="C11" s="583" t="s">
        <v>687</v>
      </c>
      <c r="D11" s="584">
        <v>1</v>
      </c>
      <c r="E11" s="584">
        <v>0</v>
      </c>
      <c r="F11" s="584">
        <v>0</v>
      </c>
      <c r="G11" s="584">
        <v>0</v>
      </c>
      <c r="H11" s="584">
        <v>0</v>
      </c>
      <c r="I11" s="595">
        <v>0</v>
      </c>
      <c r="J11" s="596" t="s">
        <v>257</v>
      </c>
      <c r="K11" s="653"/>
    </row>
    <row r="12" spans="2:11" ht="15" x14ac:dyDescent="0.25">
      <c r="B12" s="590"/>
      <c r="C12" s="591" t="s">
        <v>694</v>
      </c>
      <c r="D12" s="592">
        <v>43283</v>
      </c>
      <c r="E12" s="592">
        <v>40614</v>
      </c>
      <c r="F12" s="592">
        <v>32119</v>
      </c>
      <c r="G12" s="592">
        <v>31065</v>
      </c>
      <c r="H12" s="592">
        <v>34012</v>
      </c>
      <c r="I12" s="593">
        <v>1</v>
      </c>
      <c r="J12" s="594">
        <v>9.4865604377917245E-2</v>
      </c>
      <c r="K12" s="653"/>
    </row>
    <row r="13" spans="2:11" ht="15" x14ac:dyDescent="0.25">
      <c r="B13" s="1091" t="s">
        <v>695</v>
      </c>
      <c r="C13" s="583" t="s">
        <v>672</v>
      </c>
      <c r="D13" s="584">
        <v>4511</v>
      </c>
      <c r="E13" s="584">
        <v>4269</v>
      </c>
      <c r="F13" s="584">
        <v>4114</v>
      </c>
      <c r="G13" s="584">
        <v>3776</v>
      </c>
      <c r="H13" s="584">
        <v>3617</v>
      </c>
      <c r="I13" s="595">
        <v>0.72484969939879762</v>
      </c>
      <c r="J13" s="596">
        <v>-4.2108050847457612E-2</v>
      </c>
      <c r="K13" s="653"/>
    </row>
    <row r="14" spans="2:11" ht="15" x14ac:dyDescent="0.25">
      <c r="B14" s="1092"/>
      <c r="C14" s="583" t="s">
        <v>673</v>
      </c>
      <c r="D14" s="584">
        <v>55</v>
      </c>
      <c r="E14" s="584">
        <v>39</v>
      </c>
      <c r="F14" s="584">
        <v>1576</v>
      </c>
      <c r="G14" s="584">
        <v>4027</v>
      </c>
      <c r="H14" s="584">
        <v>1360</v>
      </c>
      <c r="I14" s="595">
        <v>0.27254509018036072</v>
      </c>
      <c r="J14" s="596">
        <v>-0.6622796126148498</v>
      </c>
      <c r="K14" s="653"/>
    </row>
    <row r="15" spans="2:11" ht="15" x14ac:dyDescent="0.25">
      <c r="B15" s="1092"/>
      <c r="C15" s="587" t="s">
        <v>674</v>
      </c>
      <c r="D15" s="584">
        <v>17</v>
      </c>
      <c r="E15" s="584">
        <v>21</v>
      </c>
      <c r="F15" s="584">
        <v>19</v>
      </c>
      <c r="G15" s="584">
        <v>8</v>
      </c>
      <c r="H15" s="584">
        <v>13</v>
      </c>
      <c r="I15" s="595">
        <v>2.6052104208416833E-3</v>
      </c>
      <c r="J15" s="596">
        <v>0.625</v>
      </c>
      <c r="K15" s="653"/>
    </row>
    <row r="16" spans="2:11" ht="15" x14ac:dyDescent="0.25">
      <c r="B16" s="590"/>
      <c r="C16" s="591" t="s">
        <v>696</v>
      </c>
      <c r="D16" s="592">
        <v>4583</v>
      </c>
      <c r="E16" s="592">
        <v>4329</v>
      </c>
      <c r="F16" s="592">
        <v>5709</v>
      </c>
      <c r="G16" s="592">
        <v>7811</v>
      </c>
      <c r="H16" s="592">
        <v>4990</v>
      </c>
      <c r="I16" s="593">
        <v>1</v>
      </c>
      <c r="J16" s="594">
        <v>-0.3611573422097043</v>
      </c>
      <c r="K16" s="653"/>
    </row>
    <row r="17" spans="2:12" ht="15.75" thickBot="1" x14ac:dyDescent="0.3">
      <c r="B17" s="1093" t="s">
        <v>601</v>
      </c>
      <c r="C17" s="1094"/>
      <c r="D17" s="598">
        <v>47866</v>
      </c>
      <c r="E17" s="598">
        <v>44943</v>
      </c>
      <c r="F17" s="598">
        <v>37828</v>
      </c>
      <c r="G17" s="598">
        <v>38876</v>
      </c>
      <c r="H17" s="598">
        <v>39002</v>
      </c>
      <c r="I17" s="599"/>
      <c r="J17" s="600">
        <v>3.2410741845869699E-3</v>
      </c>
      <c r="K17" s="653"/>
    </row>
    <row r="18" spans="2:12" ht="15" x14ac:dyDescent="0.25">
      <c r="B18" s="1079" t="s">
        <v>20</v>
      </c>
      <c r="C18" s="1079"/>
      <c r="D18" s="1079"/>
      <c r="E18" s="1079"/>
      <c r="F18" s="1079"/>
      <c r="G18" s="1079"/>
      <c r="H18" s="1079"/>
      <c r="I18" s="1079"/>
      <c r="J18" s="1079"/>
      <c r="K18" s="424"/>
    </row>
    <row r="19" spans="2:12" ht="15.75" thickBot="1" x14ac:dyDescent="0.3">
      <c r="B19" s="424"/>
      <c r="C19" s="424"/>
      <c r="D19" s="424"/>
      <c r="E19" s="424"/>
      <c r="F19" s="424"/>
      <c r="G19" s="424"/>
      <c r="H19" s="424"/>
      <c r="I19" s="424"/>
      <c r="J19" s="424"/>
      <c r="K19" s="424"/>
    </row>
    <row r="20" spans="2:12" x14ac:dyDescent="0.2">
      <c r="B20" s="1095" t="s">
        <v>697</v>
      </c>
      <c r="C20" s="1097" t="s">
        <v>25</v>
      </c>
      <c r="D20" s="1097" t="s">
        <v>26</v>
      </c>
      <c r="E20" s="1099" t="s">
        <v>698</v>
      </c>
      <c r="F20" s="1100"/>
      <c r="G20" s="1100"/>
      <c r="H20" s="1100"/>
      <c r="I20" s="1101"/>
      <c r="J20" s="1102" t="s">
        <v>5</v>
      </c>
      <c r="K20" s="1084" t="s">
        <v>6</v>
      </c>
    </row>
    <row r="21" spans="2:12" x14ac:dyDescent="0.2">
      <c r="B21" s="1096"/>
      <c r="C21" s="1098"/>
      <c r="D21" s="1098"/>
      <c r="E21" s="601" t="s">
        <v>92</v>
      </c>
      <c r="F21" s="601" t="s">
        <v>93</v>
      </c>
      <c r="G21" s="601" t="s">
        <v>94</v>
      </c>
      <c r="H21" s="601" t="s">
        <v>95</v>
      </c>
      <c r="I21" s="601" t="s">
        <v>96</v>
      </c>
      <c r="J21" s="1103"/>
      <c r="K21" s="1085"/>
    </row>
    <row r="22" spans="2:12" ht="24" x14ac:dyDescent="0.2">
      <c r="B22" s="1091" t="s">
        <v>699</v>
      </c>
      <c r="C22" s="602" t="s">
        <v>29</v>
      </c>
      <c r="D22" s="610" t="s">
        <v>30</v>
      </c>
      <c r="E22" s="603">
        <v>1385.7412546500002</v>
      </c>
      <c r="F22" s="603">
        <v>1754.55988181</v>
      </c>
      <c r="G22" s="603">
        <v>2319.5613112300002</v>
      </c>
      <c r="H22" s="603">
        <v>1363.2714276200002</v>
      </c>
      <c r="I22" s="603">
        <v>1665.6925265099997</v>
      </c>
      <c r="J22" s="604">
        <v>0.63107061013675059</v>
      </c>
      <c r="K22" s="605">
        <v>0.2218348399026937</v>
      </c>
      <c r="L22" s="231"/>
    </row>
    <row r="23" spans="2:12" ht="24" x14ac:dyDescent="0.2">
      <c r="B23" s="1111"/>
      <c r="C23" s="602" t="s">
        <v>27</v>
      </c>
      <c r="D23" s="610" t="s">
        <v>736</v>
      </c>
      <c r="E23" s="603">
        <v>1537.1373731399997</v>
      </c>
      <c r="F23" s="603">
        <v>1236.8010423400001</v>
      </c>
      <c r="G23" s="603">
        <v>875.31050160999985</v>
      </c>
      <c r="H23" s="603">
        <v>837.37724628000024</v>
      </c>
      <c r="I23" s="603">
        <v>582.23847258000001</v>
      </c>
      <c r="J23" s="604">
        <v>0.2205890836924185</v>
      </c>
      <c r="K23" s="605">
        <v>-0.30468797048575114</v>
      </c>
      <c r="L23" s="231"/>
    </row>
    <row r="24" spans="2:12" ht="24" x14ac:dyDescent="0.2">
      <c r="B24" s="1111"/>
      <c r="C24" s="602" t="s">
        <v>737</v>
      </c>
      <c r="D24" s="610" t="s">
        <v>738</v>
      </c>
      <c r="E24" s="603">
        <v>101.47322810000003</v>
      </c>
      <c r="F24" s="603">
        <v>106.26931851000001</v>
      </c>
      <c r="G24" s="603">
        <v>117.43565122000001</v>
      </c>
      <c r="H24" s="603">
        <v>154.86590987</v>
      </c>
      <c r="I24" s="603">
        <v>127.66400518000002</v>
      </c>
      <c r="J24" s="604">
        <v>4.8367270885369039E-2</v>
      </c>
      <c r="K24" s="605">
        <v>-0.1756481120527702</v>
      </c>
      <c r="L24" s="231"/>
    </row>
    <row r="25" spans="2:12" x14ac:dyDescent="0.2">
      <c r="B25" s="1111"/>
      <c r="C25" s="602" t="s">
        <v>69</v>
      </c>
      <c r="D25" s="610" t="s">
        <v>70</v>
      </c>
      <c r="E25" s="603">
        <v>447.82262573999998</v>
      </c>
      <c r="F25" s="603">
        <v>309.93803253000004</v>
      </c>
      <c r="G25" s="603">
        <v>154.2501997</v>
      </c>
      <c r="H25" s="603">
        <v>83.966959979999984</v>
      </c>
      <c r="I25" s="603">
        <v>77.724281419999997</v>
      </c>
      <c r="J25" s="604">
        <v>2.9446917073542772E-2</v>
      </c>
      <c r="K25" s="605">
        <v>-7.4346845014835905E-2</v>
      </c>
      <c r="L25" s="231"/>
    </row>
    <row r="26" spans="2:12" ht="84" x14ac:dyDescent="0.2">
      <c r="B26" s="1111"/>
      <c r="C26" s="602" t="s">
        <v>739</v>
      </c>
      <c r="D26" s="610" t="s">
        <v>740</v>
      </c>
      <c r="E26" s="603">
        <v>109.95085765</v>
      </c>
      <c r="F26" s="603">
        <v>115.95740766000002</v>
      </c>
      <c r="G26" s="603">
        <v>120.57297634</v>
      </c>
      <c r="H26" s="603">
        <v>80.582336890000022</v>
      </c>
      <c r="I26" s="603">
        <v>41.41095808</v>
      </c>
      <c r="J26" s="604">
        <v>1.5689113186242127E-2</v>
      </c>
      <c r="K26" s="605">
        <v>-0.48610378305944923</v>
      </c>
      <c r="L26" s="231"/>
    </row>
    <row r="27" spans="2:12" x14ac:dyDescent="0.2">
      <c r="B27" s="1111"/>
      <c r="C27" s="654" t="s">
        <v>85</v>
      </c>
      <c r="D27" s="655"/>
      <c r="E27" s="603">
        <v>308.46862098000008</v>
      </c>
      <c r="F27" s="603">
        <v>338.82928735000019</v>
      </c>
      <c r="G27" s="603">
        <v>299.6731750400001</v>
      </c>
      <c r="H27" s="603">
        <v>217.54457694999999</v>
      </c>
      <c r="I27" s="603">
        <v>144.74068033000006</v>
      </c>
      <c r="J27" s="604">
        <v>5.4837005025677024E-2</v>
      </c>
      <c r="K27" s="605">
        <v>-0.33466196970165352</v>
      </c>
      <c r="L27" s="231"/>
    </row>
    <row r="28" spans="2:12" x14ac:dyDescent="0.2">
      <c r="B28" s="590"/>
      <c r="C28" s="1112" t="s">
        <v>14</v>
      </c>
      <c r="D28" s="1113"/>
      <c r="E28" s="607">
        <v>3890.5939602600006</v>
      </c>
      <c r="F28" s="607">
        <v>3862.3549702</v>
      </c>
      <c r="G28" s="607">
        <v>3886.8038151400001</v>
      </c>
      <c r="H28" s="607">
        <v>2737.6084575900004</v>
      </c>
      <c r="I28" s="607">
        <v>2639.4709240999996</v>
      </c>
      <c r="J28" s="608">
        <v>1</v>
      </c>
      <c r="K28" s="609">
        <v>-3.5847907036492099E-2</v>
      </c>
      <c r="L28" s="231"/>
    </row>
    <row r="29" spans="2:12" ht="48" x14ac:dyDescent="0.2">
      <c r="B29" s="1091" t="s">
        <v>708</v>
      </c>
      <c r="C29" s="602" t="s">
        <v>741</v>
      </c>
      <c r="D29" s="610" t="s">
        <v>742</v>
      </c>
      <c r="E29" s="603">
        <v>78.231123879999998</v>
      </c>
      <c r="F29" s="603">
        <v>51.751163109999993</v>
      </c>
      <c r="G29" s="603">
        <v>6.1360130799999997</v>
      </c>
      <c r="H29" s="603">
        <v>4.9595858100000001</v>
      </c>
      <c r="I29" s="603">
        <v>47.269470149999997</v>
      </c>
      <c r="J29" s="604">
        <v>9.6621598481641854E-2</v>
      </c>
      <c r="K29" s="605">
        <v>8.530931001272462</v>
      </c>
      <c r="L29" s="231"/>
    </row>
    <row r="30" spans="2:12" ht="24" x14ac:dyDescent="0.2">
      <c r="B30" s="1111"/>
      <c r="C30" s="602" t="s">
        <v>743</v>
      </c>
      <c r="D30" s="610" t="s">
        <v>744</v>
      </c>
      <c r="E30" s="603">
        <v>4.2268499999999998</v>
      </c>
      <c r="F30" s="603">
        <v>11.465023</v>
      </c>
      <c r="G30" s="603">
        <v>1.3145999900000001</v>
      </c>
      <c r="H30" s="603">
        <v>0.69935700000000001</v>
      </c>
      <c r="I30" s="603">
        <v>41.815703090000007</v>
      </c>
      <c r="J30" s="604">
        <v>8.5473775385433035E-2</v>
      </c>
      <c r="K30" s="605">
        <v>58.791641593635305</v>
      </c>
      <c r="L30" s="231"/>
    </row>
    <row r="31" spans="2:12" ht="102" customHeight="1" x14ac:dyDescent="0.2">
      <c r="B31" s="1111"/>
      <c r="C31" s="602" t="s">
        <v>745</v>
      </c>
      <c r="D31" s="232" t="s">
        <v>382</v>
      </c>
      <c r="E31" s="603">
        <v>5.4687323499999998</v>
      </c>
      <c r="F31" s="603">
        <v>6.2541926899999991</v>
      </c>
      <c r="G31" s="603">
        <v>1.40771677</v>
      </c>
      <c r="H31" s="603">
        <v>15.077204699999999</v>
      </c>
      <c r="I31" s="603">
        <v>21.50455273</v>
      </c>
      <c r="J31" s="604">
        <v>4.3956580279234526E-2</v>
      </c>
      <c r="K31" s="605">
        <v>0.4262957330545496</v>
      </c>
      <c r="L31" s="231"/>
    </row>
    <row r="32" spans="2:12" ht="48" x14ac:dyDescent="0.2">
      <c r="B32" s="1111"/>
      <c r="C32" s="602" t="s">
        <v>746</v>
      </c>
      <c r="D32" s="232" t="s">
        <v>747</v>
      </c>
      <c r="E32" s="603">
        <v>5.1246986900000007</v>
      </c>
      <c r="F32" s="603">
        <v>20.33952854</v>
      </c>
      <c r="G32" s="603">
        <v>2.8593309700000002</v>
      </c>
      <c r="H32" s="603">
        <v>18.056981189999998</v>
      </c>
      <c r="I32" s="603">
        <v>14.65963672</v>
      </c>
      <c r="J32" s="604">
        <v>2.996516628072619E-2</v>
      </c>
      <c r="K32" s="605">
        <v>-0.18814576114646764</v>
      </c>
      <c r="L32" s="231"/>
    </row>
    <row r="33" spans="2:12" x14ac:dyDescent="0.2">
      <c r="B33" s="1111"/>
      <c r="C33" s="602" t="s">
        <v>748</v>
      </c>
      <c r="D33" s="610" t="s">
        <v>749</v>
      </c>
      <c r="E33" s="603">
        <v>25.164533579999997</v>
      </c>
      <c r="F33" s="603">
        <v>25.093654409999999</v>
      </c>
      <c r="G33" s="603">
        <v>3.5806073899999999</v>
      </c>
      <c r="H33" s="603">
        <v>2.9688954600000002</v>
      </c>
      <c r="I33" s="603">
        <v>14.045962309999998</v>
      </c>
      <c r="J33" s="604">
        <v>2.8710779416364889E-2</v>
      </c>
      <c r="K33" s="605">
        <v>3.7310397079457953</v>
      </c>
      <c r="L33" s="231"/>
    </row>
    <row r="34" spans="2:12" x14ac:dyDescent="0.2">
      <c r="B34" s="1111"/>
      <c r="C34" s="654" t="s">
        <v>85</v>
      </c>
      <c r="D34" s="655"/>
      <c r="E34" s="603">
        <v>775.10996770000122</v>
      </c>
      <c r="F34" s="603">
        <v>623.03100266000115</v>
      </c>
      <c r="G34" s="603">
        <v>500.16966507999877</v>
      </c>
      <c r="H34" s="603">
        <v>418.12626312999981</v>
      </c>
      <c r="I34" s="603">
        <v>349.92728042999835</v>
      </c>
      <c r="J34" s="604">
        <v>0.71527210015659959</v>
      </c>
      <c r="K34" s="605">
        <v>-0.16310619234840484</v>
      </c>
      <c r="L34" s="231"/>
    </row>
    <row r="35" spans="2:12" x14ac:dyDescent="0.2">
      <c r="B35" s="590"/>
      <c r="C35" s="1112" t="s">
        <v>15</v>
      </c>
      <c r="D35" s="1113"/>
      <c r="E35" s="607">
        <v>893.32590620000121</v>
      </c>
      <c r="F35" s="607">
        <v>737.93456441000114</v>
      </c>
      <c r="G35" s="607">
        <v>515.46793327999876</v>
      </c>
      <c r="H35" s="607">
        <v>459.88828728999982</v>
      </c>
      <c r="I35" s="607">
        <v>489.22260542999834</v>
      </c>
      <c r="J35" s="608">
        <v>1</v>
      </c>
      <c r="K35" s="609">
        <v>6.3785747431964079E-2</v>
      </c>
      <c r="L35" s="231"/>
    </row>
    <row r="36" spans="2:12" ht="13.5" thickBot="1" x14ac:dyDescent="0.25">
      <c r="B36" s="1076" t="s">
        <v>750</v>
      </c>
      <c r="C36" s="1077"/>
      <c r="D36" s="1078"/>
      <c r="E36" s="611">
        <v>4783.9198664600017</v>
      </c>
      <c r="F36" s="611">
        <v>4600.2895346100013</v>
      </c>
      <c r="G36" s="611">
        <v>4402.2717484199984</v>
      </c>
      <c r="H36" s="611">
        <v>3197.4967448800003</v>
      </c>
      <c r="I36" s="611">
        <v>3128.6935295299982</v>
      </c>
      <c r="J36" s="612"/>
      <c r="K36" s="613">
        <v>-2.1517837495901526E-2</v>
      </c>
      <c r="L36" s="231"/>
    </row>
    <row r="37" spans="2:12" x14ac:dyDescent="0.2">
      <c r="B37" s="1079" t="s">
        <v>20</v>
      </c>
      <c r="C37" s="1079"/>
      <c r="D37" s="1079"/>
      <c r="E37" s="1079"/>
      <c r="F37" s="1079"/>
      <c r="G37" s="1079"/>
      <c r="H37" s="1079"/>
      <c r="I37" s="1079"/>
      <c r="J37" s="1079"/>
      <c r="K37" s="1079"/>
    </row>
    <row r="38" spans="2:12" ht="15" x14ac:dyDescent="0.25">
      <c r="B38" s="424"/>
      <c r="C38" s="424"/>
      <c r="D38" s="424"/>
      <c r="E38" s="424"/>
      <c r="F38" s="424"/>
      <c r="G38" s="424"/>
      <c r="H38" s="424"/>
      <c r="I38" s="424"/>
      <c r="J38" s="424"/>
      <c r="K38" s="424"/>
    </row>
    <row r="39" spans="2:12" ht="15.75" thickBot="1" x14ac:dyDescent="0.3">
      <c r="B39" s="424"/>
      <c r="C39" s="424"/>
      <c r="D39" s="424"/>
      <c r="E39" s="424"/>
      <c r="F39" s="424"/>
      <c r="G39" s="424"/>
      <c r="H39" s="424"/>
      <c r="I39" s="424"/>
      <c r="J39" s="424"/>
      <c r="K39" s="424"/>
    </row>
    <row r="40" spans="2:12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</row>
    <row r="41" spans="2:12" ht="24" x14ac:dyDescent="0.25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17" t="s">
        <v>6</v>
      </c>
      <c r="J41" s="424"/>
      <c r="K41" s="424"/>
    </row>
    <row r="42" spans="2:12" ht="15" x14ac:dyDescent="0.25">
      <c r="B42" s="618" t="s">
        <v>491</v>
      </c>
      <c r="C42" s="656">
        <v>14.771952400000004</v>
      </c>
      <c r="D42" s="656">
        <v>14.274414209999998</v>
      </c>
      <c r="E42" s="656">
        <v>9.3113010999999641</v>
      </c>
      <c r="F42" s="656">
        <v>8.694229939999996</v>
      </c>
      <c r="G42" s="656">
        <v>9.0402106299999598</v>
      </c>
      <c r="H42" s="620">
        <v>9.6717608215290962E-2</v>
      </c>
      <c r="I42" s="621">
        <v>3.9794287980375653E-2</v>
      </c>
      <c r="J42" s="653"/>
      <c r="K42" s="424"/>
    </row>
    <row r="43" spans="2:12" ht="15" x14ac:dyDescent="0.25">
      <c r="B43" s="618" t="s">
        <v>751</v>
      </c>
      <c r="C43" s="656">
        <v>171.3551468099997</v>
      </c>
      <c r="D43" s="656">
        <v>140.94385762999997</v>
      </c>
      <c r="E43" s="656">
        <v>97.715146319999917</v>
      </c>
      <c r="F43" s="656">
        <v>83.126771180000247</v>
      </c>
      <c r="G43" s="656">
        <v>83.503902789999998</v>
      </c>
      <c r="H43" s="623">
        <v>0.89337495386332577</v>
      </c>
      <c r="I43" s="621">
        <v>4.5368249559833984E-3</v>
      </c>
      <c r="J43" s="653"/>
      <c r="K43" s="424"/>
    </row>
    <row r="44" spans="2:12" ht="24" x14ac:dyDescent="0.25">
      <c r="B44" s="618" t="s">
        <v>493</v>
      </c>
      <c r="C44" s="656">
        <v>0</v>
      </c>
      <c r="D44" s="656">
        <v>1.34169E-3</v>
      </c>
      <c r="E44" s="656">
        <v>0</v>
      </c>
      <c r="F44" s="656">
        <v>0</v>
      </c>
      <c r="G44" s="656">
        <v>0</v>
      </c>
      <c r="H44" s="623">
        <v>0</v>
      </c>
      <c r="I44" s="621" t="s">
        <v>257</v>
      </c>
      <c r="J44" s="653"/>
      <c r="K44" s="424"/>
    </row>
    <row r="45" spans="2:12" ht="15" x14ac:dyDescent="0.25">
      <c r="B45" s="618" t="s">
        <v>752</v>
      </c>
      <c r="C45" s="656">
        <v>0</v>
      </c>
      <c r="D45" s="656">
        <v>0</v>
      </c>
      <c r="E45" s="656">
        <v>0</v>
      </c>
      <c r="F45" s="656">
        <v>0</v>
      </c>
      <c r="G45" s="656">
        <v>0</v>
      </c>
      <c r="H45" s="623">
        <v>0</v>
      </c>
      <c r="I45" s="621" t="s">
        <v>257</v>
      </c>
      <c r="J45" s="653"/>
      <c r="K45" s="424"/>
    </row>
    <row r="46" spans="2:12" ht="15" x14ac:dyDescent="0.25">
      <c r="B46" s="618" t="s">
        <v>495</v>
      </c>
      <c r="C46" s="656">
        <v>1.2681405699999997</v>
      </c>
      <c r="D46" s="656">
        <v>1.6499240100000003</v>
      </c>
      <c r="E46" s="656">
        <v>1.5936687599999997</v>
      </c>
      <c r="F46" s="656">
        <v>1.5041720299999992</v>
      </c>
      <c r="G46" s="656">
        <v>0.92604984000000012</v>
      </c>
      <c r="H46" s="623">
        <v>9.9074379213831762E-3</v>
      </c>
      <c r="I46" s="621">
        <v>-0.38434579188392393</v>
      </c>
      <c r="J46" s="653"/>
      <c r="K46" s="424"/>
    </row>
    <row r="47" spans="2:12" ht="15.75" thickBot="1" x14ac:dyDescent="0.3">
      <c r="B47" s="624" t="s">
        <v>722</v>
      </c>
      <c r="C47" s="625">
        <v>187.39523977999968</v>
      </c>
      <c r="D47" s="625">
        <v>156.86953753999998</v>
      </c>
      <c r="E47" s="625">
        <v>108.62011617999988</v>
      </c>
      <c r="F47" s="625">
        <v>93.325173150000239</v>
      </c>
      <c r="G47" s="625">
        <v>93.470163259999964</v>
      </c>
      <c r="H47" s="626">
        <v>1</v>
      </c>
      <c r="I47" s="627">
        <v>1.5536012964763035E-3</v>
      </c>
      <c r="J47" s="653"/>
      <c r="K47" s="424"/>
    </row>
    <row r="48" spans="2:12" ht="15" x14ac:dyDescent="0.25">
      <c r="B48" s="1110" t="s">
        <v>419</v>
      </c>
      <c r="C48" s="1110"/>
      <c r="D48" s="1110"/>
      <c r="E48" s="1110"/>
      <c r="F48" s="1110"/>
      <c r="G48" s="1110"/>
      <c r="H48" s="1110"/>
      <c r="I48" s="1110"/>
      <c r="J48" s="424"/>
      <c r="K48" s="424"/>
    </row>
    <row r="50" spans="1:16" ht="13.5" thickBot="1" x14ac:dyDescent="0.25">
      <c r="A50" s="628"/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</row>
    <row r="51" spans="1:16" x14ac:dyDescent="0.2">
      <c r="A51" s="628"/>
      <c r="B51" s="1059" t="s">
        <v>723</v>
      </c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1"/>
      <c r="O51" s="628"/>
    </row>
    <row r="52" spans="1:16" x14ac:dyDescent="0.2">
      <c r="A52" s="628"/>
      <c r="B52" s="1062" t="s">
        <v>607</v>
      </c>
      <c r="C52" s="1063" t="s">
        <v>689</v>
      </c>
      <c r="D52" s="1073" t="s">
        <v>608</v>
      </c>
      <c r="E52" s="1063">
        <v>2015</v>
      </c>
      <c r="F52" s="1063"/>
      <c r="G52" s="1063"/>
      <c r="H52" s="1063"/>
      <c r="I52" s="1063"/>
      <c r="J52" s="1063">
        <v>2016</v>
      </c>
      <c r="K52" s="1063"/>
      <c r="L52" s="1063"/>
      <c r="M52" s="1063"/>
      <c r="N52" s="1064"/>
      <c r="O52" s="628"/>
    </row>
    <row r="53" spans="1:16" x14ac:dyDescent="0.2">
      <c r="A53" s="628"/>
      <c r="B53" s="1062"/>
      <c r="C53" s="1063"/>
      <c r="D53" s="1073"/>
      <c r="E53" s="1063" t="s">
        <v>611</v>
      </c>
      <c r="F53" s="1063"/>
      <c r="G53" s="1063"/>
      <c r="H53" s="1065" t="s">
        <v>724</v>
      </c>
      <c r="I53" s="1063" t="s">
        <v>663</v>
      </c>
      <c r="J53" s="1063" t="s">
        <v>611</v>
      </c>
      <c r="K53" s="1063"/>
      <c r="L53" s="1063"/>
      <c r="M53" s="1065" t="s">
        <v>724</v>
      </c>
      <c r="N53" s="1064" t="s">
        <v>663</v>
      </c>
      <c r="O53" s="628"/>
    </row>
    <row r="54" spans="1:16" x14ac:dyDescent="0.2">
      <c r="A54" s="628"/>
      <c r="B54" s="1062"/>
      <c r="C54" s="1063"/>
      <c r="D54" s="1073"/>
      <c r="E54" s="629" t="s">
        <v>613</v>
      </c>
      <c r="F54" s="629" t="s">
        <v>614</v>
      </c>
      <c r="G54" s="629" t="s">
        <v>725</v>
      </c>
      <c r="H54" s="1065"/>
      <c r="I54" s="1063"/>
      <c r="J54" s="629" t="s">
        <v>613</v>
      </c>
      <c r="K54" s="629" t="s">
        <v>614</v>
      </c>
      <c r="L54" s="629" t="s">
        <v>725</v>
      </c>
      <c r="M54" s="1065"/>
      <c r="N54" s="1064"/>
      <c r="O54" s="628"/>
    </row>
    <row r="55" spans="1:16" x14ac:dyDescent="0.2">
      <c r="A55" s="628"/>
      <c r="B55" s="1067" t="s">
        <v>232</v>
      </c>
      <c r="C55" s="657" t="s">
        <v>593</v>
      </c>
      <c r="D55" s="630" t="s">
        <v>233</v>
      </c>
      <c r="E55" s="631">
        <v>5432</v>
      </c>
      <c r="F55" s="631">
        <v>8919</v>
      </c>
      <c r="G55" s="631">
        <v>21421</v>
      </c>
      <c r="H55" s="631">
        <v>310338</v>
      </c>
      <c r="I55" s="658">
        <v>77314.603340000016</v>
      </c>
      <c r="J55" s="659">
        <v>6812</v>
      </c>
      <c r="K55" s="659">
        <v>10366</v>
      </c>
      <c r="L55" s="659">
        <v>20931</v>
      </c>
      <c r="M55" s="659">
        <v>332855</v>
      </c>
      <c r="N55" s="660">
        <v>129527.00933999999</v>
      </c>
      <c r="O55" s="628"/>
    </row>
    <row r="56" spans="1:16" x14ac:dyDescent="0.2">
      <c r="A56" s="628"/>
      <c r="B56" s="1067"/>
      <c r="C56" s="657" t="s">
        <v>597</v>
      </c>
      <c r="D56" s="630" t="s">
        <v>233</v>
      </c>
      <c r="E56" s="631">
        <v>5728</v>
      </c>
      <c r="F56" s="631">
        <v>9459</v>
      </c>
      <c r="G56" s="631">
        <v>19349</v>
      </c>
      <c r="H56" s="631">
        <v>301426</v>
      </c>
      <c r="I56" s="658">
        <v>299787.48907000001</v>
      </c>
      <c r="J56" s="659">
        <v>7057</v>
      </c>
      <c r="K56" s="659">
        <v>11261</v>
      </c>
      <c r="L56" s="659">
        <v>20289</v>
      </c>
      <c r="M56" s="659">
        <v>326583</v>
      </c>
      <c r="N56" s="660">
        <v>326195.64406000002</v>
      </c>
      <c r="O56" s="628"/>
    </row>
    <row r="57" spans="1:16" ht="13.5" thickBot="1" x14ac:dyDescent="0.25">
      <c r="A57" s="628"/>
      <c r="B57" s="1069" t="s">
        <v>601</v>
      </c>
      <c r="C57" s="1070"/>
      <c r="D57" s="1070"/>
      <c r="E57" s="598">
        <v>11160</v>
      </c>
      <c r="F57" s="598">
        <v>18378</v>
      </c>
      <c r="G57" s="598">
        <v>40770</v>
      </c>
      <c r="H57" s="598">
        <v>611764</v>
      </c>
      <c r="I57" s="598">
        <v>377102.09241000004</v>
      </c>
      <c r="J57" s="598">
        <v>13869</v>
      </c>
      <c r="K57" s="598">
        <v>21627</v>
      </c>
      <c r="L57" s="598">
        <v>41220</v>
      </c>
      <c r="M57" s="598">
        <v>659438</v>
      </c>
      <c r="N57" s="640">
        <v>455722.65340000001</v>
      </c>
      <c r="O57" s="661"/>
      <c r="P57" s="641"/>
    </row>
    <row r="58" spans="1:16" ht="12.75" customHeight="1" x14ac:dyDescent="0.2">
      <c r="A58" s="628"/>
      <c r="B58" s="1109" t="s">
        <v>726</v>
      </c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628"/>
    </row>
    <row r="61" spans="1:16" ht="13.5" thickBot="1" x14ac:dyDescent="0.25"/>
    <row r="62" spans="1:16" x14ac:dyDescent="0.2">
      <c r="B62" s="1059" t="s">
        <v>753</v>
      </c>
      <c r="C62" s="1060"/>
      <c r="D62" s="1060"/>
      <c r="E62" s="1060"/>
      <c r="F62" s="1060"/>
      <c r="G62" s="1060"/>
      <c r="H62" s="1060"/>
      <c r="I62" s="1060"/>
      <c r="J62" s="1060"/>
      <c r="K62" s="1061"/>
    </row>
    <row r="63" spans="1:16" x14ac:dyDescent="0.2">
      <c r="B63" s="1062" t="s">
        <v>728</v>
      </c>
      <c r="C63" s="1063"/>
      <c r="D63" s="1063"/>
      <c r="E63" s="1063"/>
      <c r="F63" s="1063"/>
      <c r="G63" s="1063"/>
      <c r="H63" s="1063"/>
      <c r="I63" s="1063"/>
      <c r="J63" s="1063"/>
      <c r="K63" s="1064"/>
    </row>
    <row r="64" spans="1:16" x14ac:dyDescent="0.2">
      <c r="B64" s="1062"/>
      <c r="C64" s="1063">
        <v>2015</v>
      </c>
      <c r="D64" s="1063"/>
      <c r="E64" s="1063"/>
      <c r="F64" s="1063">
        <v>2016</v>
      </c>
      <c r="G64" s="1063"/>
      <c r="H64" s="1063"/>
      <c r="I64" s="1065" t="s">
        <v>729</v>
      </c>
      <c r="J64" s="1065" t="s">
        <v>730</v>
      </c>
      <c r="K64" s="1066" t="s">
        <v>731</v>
      </c>
    </row>
    <row r="65" spans="2:12" x14ac:dyDescent="0.2">
      <c r="B65" s="1062"/>
      <c r="C65" s="1063"/>
      <c r="D65" s="1063"/>
      <c r="E65" s="1063"/>
      <c r="F65" s="1063"/>
      <c r="G65" s="1063"/>
      <c r="H65" s="1063"/>
      <c r="I65" s="1065"/>
      <c r="J65" s="1065"/>
      <c r="K65" s="1066"/>
    </row>
    <row r="66" spans="2:12" x14ac:dyDescent="0.2">
      <c r="B66" s="1062"/>
      <c r="C66" s="601" t="s">
        <v>593</v>
      </c>
      <c r="D66" s="629" t="s">
        <v>597</v>
      </c>
      <c r="E66" s="629" t="s">
        <v>4</v>
      </c>
      <c r="F66" s="601" t="s">
        <v>593</v>
      </c>
      <c r="G66" s="629" t="s">
        <v>597</v>
      </c>
      <c r="H66" s="629" t="s">
        <v>4</v>
      </c>
      <c r="I66" s="1065"/>
      <c r="J66" s="1065"/>
      <c r="K66" s="1066"/>
    </row>
    <row r="67" spans="2:12" x14ac:dyDescent="0.2">
      <c r="B67" s="643" t="s">
        <v>732</v>
      </c>
      <c r="C67" s="644">
        <v>72533</v>
      </c>
      <c r="D67" s="644">
        <v>475368</v>
      </c>
      <c r="E67" s="644">
        <v>547901</v>
      </c>
      <c r="F67" s="645">
        <v>68712</v>
      </c>
      <c r="G67" s="645">
        <v>605482</v>
      </c>
      <c r="H67" s="644">
        <v>674194</v>
      </c>
      <c r="I67" s="662">
        <v>0.23050332085541</v>
      </c>
      <c r="J67" s="662">
        <v>-5.2679470034329205E-2</v>
      </c>
      <c r="K67" s="663">
        <v>0.27371215563521312</v>
      </c>
      <c r="L67" s="231"/>
    </row>
    <row r="68" spans="2:12" ht="13.5" thickBot="1" x14ac:dyDescent="0.25">
      <c r="B68" s="648" t="s">
        <v>733</v>
      </c>
      <c r="C68" s="649">
        <v>3460.66100925</v>
      </c>
      <c r="D68" s="649">
        <v>2816.7119627200004</v>
      </c>
      <c r="E68" s="649">
        <v>6277.3729719700004</v>
      </c>
      <c r="F68" s="649">
        <v>3246.7887879099999</v>
      </c>
      <c r="G68" s="649">
        <v>2865.0176131099997</v>
      </c>
      <c r="H68" s="649">
        <v>6111.8064010199996</v>
      </c>
      <c r="I68" s="664">
        <v>-2.6375136811098512E-2</v>
      </c>
      <c r="J68" s="664">
        <v>-6.1800974082217561E-2</v>
      </c>
      <c r="K68" s="665">
        <v>1.714965925850374E-2</v>
      </c>
      <c r="L68" s="231"/>
    </row>
    <row r="69" spans="2:12" x14ac:dyDescent="0.2">
      <c r="B69" s="1058" t="s">
        <v>734</v>
      </c>
      <c r="C69" s="1058"/>
      <c r="D69" s="1058"/>
      <c r="E69" s="1058"/>
      <c r="F69" s="1058"/>
      <c r="G69" s="1058"/>
      <c r="H69" s="1058"/>
      <c r="I69" s="1058"/>
      <c r="J69" s="1058"/>
      <c r="K69" s="1058"/>
      <c r="L69" s="652"/>
    </row>
  </sheetData>
  <mergeCells count="49">
    <mergeCell ref="B2:J2"/>
    <mergeCell ref="B3:J3"/>
    <mergeCell ref="B4:B5"/>
    <mergeCell ref="C4:C5"/>
    <mergeCell ref="D4:H4"/>
    <mergeCell ref="I4:I5"/>
    <mergeCell ref="J4:J5"/>
    <mergeCell ref="B36:D36"/>
    <mergeCell ref="B6:B11"/>
    <mergeCell ref="B13:B15"/>
    <mergeCell ref="B17:C17"/>
    <mergeCell ref="B18:J18"/>
    <mergeCell ref="B20:B21"/>
    <mergeCell ref="C20:C21"/>
    <mergeCell ref="D20:D21"/>
    <mergeCell ref="E20:I20"/>
    <mergeCell ref="J20:J21"/>
    <mergeCell ref="K20:K21"/>
    <mergeCell ref="B22:B27"/>
    <mergeCell ref="C28:D28"/>
    <mergeCell ref="B29:B34"/>
    <mergeCell ref="C35:D35"/>
    <mergeCell ref="B55:B56"/>
    <mergeCell ref="B37:K37"/>
    <mergeCell ref="B40:I40"/>
    <mergeCell ref="B48:I48"/>
    <mergeCell ref="B51:N51"/>
    <mergeCell ref="B52:B54"/>
    <mergeCell ref="C52:C54"/>
    <mergeCell ref="D52:D54"/>
    <mergeCell ref="E52:I52"/>
    <mergeCell ref="J52:N52"/>
    <mergeCell ref="E53:G53"/>
    <mergeCell ref="H53:H54"/>
    <mergeCell ref="I53:I54"/>
    <mergeCell ref="J53:L53"/>
    <mergeCell ref="M53:M54"/>
    <mergeCell ref="N53:N54"/>
    <mergeCell ref="B69:K69"/>
    <mergeCell ref="B57:D57"/>
    <mergeCell ref="B58:N58"/>
    <mergeCell ref="B62:K62"/>
    <mergeCell ref="B63:K63"/>
    <mergeCell ref="B64:B66"/>
    <mergeCell ref="C64:E65"/>
    <mergeCell ref="F64:H65"/>
    <mergeCell ref="I64:I66"/>
    <mergeCell ref="J64:J66"/>
    <mergeCell ref="K64:K6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zoomScaleNormal="100" workbookViewId="0"/>
  </sheetViews>
  <sheetFormatPr baseColWidth="10" defaultRowHeight="12.75" x14ac:dyDescent="0.2"/>
  <cols>
    <col min="2" max="2" width="39.5703125" bestFit="1" customWidth="1"/>
    <col min="3" max="3" width="33.7109375" customWidth="1"/>
    <col min="4" max="4" width="32.28515625" customWidth="1"/>
    <col min="9" max="9" width="13.5703125" customWidth="1"/>
    <col min="10" max="10" width="13.28515625" customWidth="1"/>
  </cols>
  <sheetData>
    <row r="2" spans="2:11" ht="15" x14ac:dyDescent="0.25">
      <c r="B2" s="1128" t="s">
        <v>754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1" ht="13.5" thickBot="1" x14ac:dyDescent="0.25"/>
    <row r="4" spans="2:11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</row>
    <row r="5" spans="2:11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</row>
    <row r="6" spans="2:11" ht="15" x14ac:dyDescent="0.25">
      <c r="B6" s="1091" t="s">
        <v>692</v>
      </c>
      <c r="C6" s="583" t="s">
        <v>681</v>
      </c>
      <c r="D6" s="666">
        <v>111</v>
      </c>
      <c r="E6" s="666">
        <v>125</v>
      </c>
      <c r="F6" s="666">
        <v>95</v>
      </c>
      <c r="G6" s="666">
        <v>72</v>
      </c>
      <c r="H6" s="666">
        <v>68</v>
      </c>
      <c r="I6" s="667">
        <v>0.68</v>
      </c>
      <c r="J6" s="596">
        <v>-5.555555555555558E-2</v>
      </c>
      <c r="K6" s="653"/>
    </row>
    <row r="7" spans="2:11" ht="15" x14ac:dyDescent="0.25">
      <c r="B7" s="1092"/>
      <c r="C7" s="583" t="s">
        <v>693</v>
      </c>
      <c r="D7" s="666">
        <v>49</v>
      </c>
      <c r="E7" s="666">
        <v>52</v>
      </c>
      <c r="F7" s="666">
        <v>42</v>
      </c>
      <c r="G7" s="666">
        <v>37</v>
      </c>
      <c r="H7" s="666">
        <v>32</v>
      </c>
      <c r="I7" s="667">
        <v>0.32</v>
      </c>
      <c r="J7" s="596">
        <v>-0.13513513513513509</v>
      </c>
      <c r="K7" s="653"/>
    </row>
    <row r="8" spans="2:11" ht="24" x14ac:dyDescent="0.25">
      <c r="B8" s="1092"/>
      <c r="C8" s="583" t="s">
        <v>686</v>
      </c>
      <c r="D8" s="666">
        <v>0</v>
      </c>
      <c r="E8" s="666">
        <v>0</v>
      </c>
      <c r="F8" s="666">
        <v>0</v>
      </c>
      <c r="G8" s="666">
        <v>1</v>
      </c>
      <c r="H8" s="666">
        <v>0</v>
      </c>
      <c r="I8" s="667">
        <v>0</v>
      </c>
      <c r="J8" s="596">
        <v>-1</v>
      </c>
      <c r="K8" s="653"/>
    </row>
    <row r="9" spans="2:11" ht="15" x14ac:dyDescent="0.25">
      <c r="B9" s="1123" t="s">
        <v>694</v>
      </c>
      <c r="C9" s="1124"/>
      <c r="D9" s="668">
        <v>160</v>
      </c>
      <c r="E9" s="668">
        <v>177</v>
      </c>
      <c r="F9" s="668">
        <v>137</v>
      </c>
      <c r="G9" s="668">
        <v>110</v>
      </c>
      <c r="H9" s="668">
        <v>100</v>
      </c>
      <c r="I9" s="669">
        <v>1</v>
      </c>
      <c r="J9" s="594">
        <v>-9.0909090909090939E-2</v>
      </c>
      <c r="K9" s="653"/>
    </row>
    <row r="10" spans="2:11" ht="15" x14ac:dyDescent="0.25">
      <c r="B10" s="670" t="s">
        <v>695</v>
      </c>
      <c r="C10" s="583" t="s">
        <v>672</v>
      </c>
      <c r="D10" s="666">
        <v>570</v>
      </c>
      <c r="E10" s="666">
        <v>481</v>
      </c>
      <c r="F10" s="666">
        <v>592</v>
      </c>
      <c r="G10" s="666">
        <v>425</v>
      </c>
      <c r="H10" s="666">
        <v>428</v>
      </c>
      <c r="I10" s="667">
        <v>1</v>
      </c>
      <c r="J10" s="596">
        <v>7.058823529411784E-3</v>
      </c>
      <c r="K10" s="653"/>
    </row>
    <row r="11" spans="2:11" ht="15" x14ac:dyDescent="0.25">
      <c r="B11" s="1123" t="s">
        <v>696</v>
      </c>
      <c r="C11" s="1124"/>
      <c r="D11" s="668">
        <v>570</v>
      </c>
      <c r="E11" s="668">
        <v>481</v>
      </c>
      <c r="F11" s="668">
        <v>592</v>
      </c>
      <c r="G11" s="668">
        <v>425</v>
      </c>
      <c r="H11" s="668">
        <v>428</v>
      </c>
      <c r="I11" s="669">
        <v>1</v>
      </c>
      <c r="J11" s="594">
        <v>7.058823529411784E-3</v>
      </c>
      <c r="K11" s="653"/>
    </row>
    <row r="12" spans="2:11" ht="15.75" thickBot="1" x14ac:dyDescent="0.3">
      <c r="B12" s="1093" t="s">
        <v>755</v>
      </c>
      <c r="C12" s="1094"/>
      <c r="D12" s="671">
        <v>730</v>
      </c>
      <c r="E12" s="671">
        <v>658</v>
      </c>
      <c r="F12" s="671">
        <v>729</v>
      </c>
      <c r="G12" s="671">
        <v>535</v>
      </c>
      <c r="H12" s="671">
        <v>528</v>
      </c>
      <c r="I12" s="672"/>
      <c r="J12" s="600">
        <v>-1.3084112149532756E-2</v>
      </c>
      <c r="K12" s="653"/>
    </row>
    <row r="13" spans="2:11" ht="15" x14ac:dyDescent="0.25">
      <c r="B13" s="1116" t="s">
        <v>20</v>
      </c>
      <c r="C13" s="1116"/>
      <c r="D13" s="1116"/>
      <c r="E13" s="1116"/>
      <c r="F13" s="1116"/>
      <c r="G13" s="1116"/>
      <c r="H13" s="1116"/>
      <c r="I13" s="1116"/>
      <c r="J13" s="1116"/>
      <c r="K13" s="424"/>
    </row>
    <row r="14" spans="2:11" ht="15.75" thickBot="1" x14ac:dyDescent="0.3">
      <c r="B14" s="424"/>
      <c r="C14" s="424"/>
      <c r="D14" s="424"/>
      <c r="E14" s="424"/>
      <c r="F14" s="424"/>
      <c r="G14" s="424"/>
      <c r="H14" s="424"/>
      <c r="I14" s="424"/>
      <c r="J14" s="424"/>
      <c r="K14" s="424"/>
    </row>
    <row r="15" spans="2:11" x14ac:dyDescent="0.2">
      <c r="B15" s="1059" t="s">
        <v>697</v>
      </c>
      <c r="C15" s="1060" t="s">
        <v>25</v>
      </c>
      <c r="D15" s="1060" t="s">
        <v>26</v>
      </c>
      <c r="E15" s="1125" t="s">
        <v>698</v>
      </c>
      <c r="F15" s="1125"/>
      <c r="G15" s="1125"/>
      <c r="H15" s="1125"/>
      <c r="I15" s="1125"/>
      <c r="J15" s="1126" t="s">
        <v>5</v>
      </c>
      <c r="K15" s="1117" t="s">
        <v>6</v>
      </c>
    </row>
    <row r="16" spans="2:11" x14ac:dyDescent="0.2">
      <c r="B16" s="1062"/>
      <c r="C16" s="1063"/>
      <c r="D16" s="1063"/>
      <c r="E16" s="601" t="s">
        <v>92</v>
      </c>
      <c r="F16" s="601" t="s">
        <v>93</v>
      </c>
      <c r="G16" s="601" t="s">
        <v>94</v>
      </c>
      <c r="H16" s="601" t="s">
        <v>95</v>
      </c>
      <c r="I16" s="601" t="s">
        <v>96</v>
      </c>
      <c r="J16" s="1127"/>
      <c r="K16" s="1066"/>
    </row>
    <row r="17" spans="2:12" ht="15" x14ac:dyDescent="0.25">
      <c r="B17" s="1091" t="s">
        <v>699</v>
      </c>
      <c r="C17" s="602" t="s">
        <v>83</v>
      </c>
      <c r="D17" s="610" t="s">
        <v>84</v>
      </c>
      <c r="E17" s="603">
        <v>465.54713941999995</v>
      </c>
      <c r="F17" s="603">
        <v>433.03790270999997</v>
      </c>
      <c r="G17" s="603">
        <v>365.04499580000004</v>
      </c>
      <c r="H17" s="603">
        <v>312.21405947</v>
      </c>
      <c r="I17" s="603">
        <v>287.13426987000003</v>
      </c>
      <c r="J17" s="604">
        <v>0.35008293157337939</v>
      </c>
      <c r="K17" s="605">
        <v>-8.0328828376833195E-2</v>
      </c>
      <c r="L17" s="653"/>
    </row>
    <row r="18" spans="2:12" ht="15" x14ac:dyDescent="0.25">
      <c r="B18" s="1111"/>
      <c r="C18" s="602" t="s">
        <v>756</v>
      </c>
      <c r="D18" s="610" t="s">
        <v>757</v>
      </c>
      <c r="E18" s="603">
        <v>335.81181330000004</v>
      </c>
      <c r="F18" s="603">
        <v>278.64851606000002</v>
      </c>
      <c r="G18" s="603">
        <v>293.11120989</v>
      </c>
      <c r="H18" s="603">
        <v>218.31983089999997</v>
      </c>
      <c r="I18" s="603">
        <v>253.95418237999996</v>
      </c>
      <c r="J18" s="604">
        <v>0.30962874857523198</v>
      </c>
      <c r="K18" s="605">
        <v>0.16322086423895255</v>
      </c>
      <c r="L18" s="653"/>
    </row>
    <row r="19" spans="2:12" ht="36" x14ac:dyDescent="0.25">
      <c r="B19" s="1111"/>
      <c r="C19" s="602" t="s">
        <v>758</v>
      </c>
      <c r="D19" s="610" t="s">
        <v>759</v>
      </c>
      <c r="E19" s="603">
        <v>55.217175599999997</v>
      </c>
      <c r="F19" s="603">
        <v>63.853748070000009</v>
      </c>
      <c r="G19" s="603">
        <v>47.769296600000004</v>
      </c>
      <c r="H19" s="603">
        <v>115.50278471999998</v>
      </c>
      <c r="I19" s="603">
        <v>107.39990682</v>
      </c>
      <c r="J19" s="604">
        <v>0.13094526908012849</v>
      </c>
      <c r="K19" s="605">
        <v>-7.0153095612740857E-2</v>
      </c>
      <c r="L19" s="653"/>
    </row>
    <row r="20" spans="2:12" ht="15" x14ac:dyDescent="0.25">
      <c r="B20" s="1111"/>
      <c r="C20" s="602" t="s">
        <v>760</v>
      </c>
      <c r="D20" s="610" t="s">
        <v>761</v>
      </c>
      <c r="E20" s="603">
        <v>120.80288696000001</v>
      </c>
      <c r="F20" s="603">
        <v>54.417473710000003</v>
      </c>
      <c r="G20" s="603">
        <v>60.753833300000004</v>
      </c>
      <c r="H20" s="603">
        <v>61.514896249999993</v>
      </c>
      <c r="I20" s="603">
        <v>72.844983339999999</v>
      </c>
      <c r="J20" s="604">
        <v>8.8814843764999249E-2</v>
      </c>
      <c r="K20" s="605">
        <v>0.18418444605602358</v>
      </c>
      <c r="L20" s="653"/>
    </row>
    <row r="21" spans="2:12" ht="15" x14ac:dyDescent="0.25">
      <c r="B21" s="1111"/>
      <c r="C21" s="602" t="s">
        <v>762</v>
      </c>
      <c r="D21" s="610" t="s">
        <v>763</v>
      </c>
      <c r="E21" s="603">
        <v>51.839111790000004</v>
      </c>
      <c r="F21" s="603">
        <v>17.825774629999998</v>
      </c>
      <c r="G21" s="603">
        <v>53.989096750000002</v>
      </c>
      <c r="H21" s="603">
        <v>52.110893970000006</v>
      </c>
      <c r="I21" s="603">
        <v>61.787345769999995</v>
      </c>
      <c r="J21" s="604">
        <v>7.5333032003086692E-2</v>
      </c>
      <c r="K21" s="605">
        <v>0.18568961425936537</v>
      </c>
      <c r="L21" s="653"/>
    </row>
    <row r="22" spans="2:12" ht="15" x14ac:dyDescent="0.25">
      <c r="B22" s="1111"/>
      <c r="C22" s="673" t="s">
        <v>85</v>
      </c>
      <c r="D22" s="655"/>
      <c r="E22" s="603">
        <v>128.44339769999996</v>
      </c>
      <c r="F22" s="603">
        <v>92.646703769999988</v>
      </c>
      <c r="G22" s="603">
        <v>80.605878280000013</v>
      </c>
      <c r="H22" s="603">
        <v>47.641873169999997</v>
      </c>
      <c r="I22" s="603">
        <v>37.068598340000001</v>
      </c>
      <c r="J22" s="604">
        <v>4.5195175003174222E-2</v>
      </c>
      <c r="K22" s="605">
        <v>-0.22193239111886909</v>
      </c>
      <c r="L22" s="653"/>
    </row>
    <row r="23" spans="2:12" ht="15" x14ac:dyDescent="0.25">
      <c r="B23" s="1118" t="s">
        <v>14</v>
      </c>
      <c r="C23" s="1119"/>
      <c r="D23" s="1075"/>
      <c r="E23" s="607">
        <v>1157.6615247699999</v>
      </c>
      <c r="F23" s="607">
        <v>940.43011894999995</v>
      </c>
      <c r="G23" s="607">
        <v>901.27431062000005</v>
      </c>
      <c r="H23" s="607">
        <v>807.30433848000007</v>
      </c>
      <c r="I23" s="607">
        <v>820.18928651999988</v>
      </c>
      <c r="J23" s="608">
        <v>1</v>
      </c>
      <c r="K23" s="609">
        <v>1.5960459303686836E-2</v>
      </c>
      <c r="L23" s="653"/>
    </row>
    <row r="24" spans="2:12" ht="15" x14ac:dyDescent="0.25">
      <c r="B24" s="1091" t="s">
        <v>708</v>
      </c>
      <c r="C24" s="602" t="s">
        <v>764</v>
      </c>
      <c r="D24" s="610" t="s">
        <v>376</v>
      </c>
      <c r="E24" s="603">
        <v>171.97472189999996</v>
      </c>
      <c r="F24" s="603">
        <v>174.40722753</v>
      </c>
      <c r="G24" s="603">
        <v>159.795647</v>
      </c>
      <c r="H24" s="603">
        <v>102.85817786</v>
      </c>
      <c r="I24" s="603">
        <v>127.18595707000001</v>
      </c>
      <c r="J24" s="604">
        <v>0.985739018492365</v>
      </c>
      <c r="K24" s="605">
        <v>0.23651769568689507</v>
      </c>
      <c r="L24" s="653"/>
    </row>
    <row r="25" spans="2:12" ht="36" x14ac:dyDescent="0.25">
      <c r="B25" s="1111"/>
      <c r="C25" s="602" t="s">
        <v>765</v>
      </c>
      <c r="D25" s="610" t="s">
        <v>766</v>
      </c>
      <c r="E25" s="603">
        <v>2.3142005099999996</v>
      </c>
      <c r="F25" s="603">
        <v>2.9964992499999998</v>
      </c>
      <c r="G25" s="603">
        <v>3.06895425</v>
      </c>
      <c r="H25" s="603">
        <v>3.6024418499999999</v>
      </c>
      <c r="I25" s="603">
        <v>1.8400373199999998</v>
      </c>
      <c r="J25" s="604">
        <v>1.426098150763494E-2</v>
      </c>
      <c r="K25" s="605">
        <v>-0.48922497666409248</v>
      </c>
      <c r="L25" s="653"/>
    </row>
    <row r="26" spans="2:12" ht="36" x14ac:dyDescent="0.25">
      <c r="B26" s="1111"/>
      <c r="C26" s="602" t="s">
        <v>767</v>
      </c>
      <c r="D26" s="610" t="s">
        <v>768</v>
      </c>
      <c r="E26" s="603">
        <v>2.4895282400000003</v>
      </c>
      <c r="F26" s="603">
        <v>2.1787863700000001</v>
      </c>
      <c r="G26" s="603">
        <v>0</v>
      </c>
      <c r="H26" s="603">
        <v>0</v>
      </c>
      <c r="I26" s="603">
        <v>0</v>
      </c>
      <c r="J26" s="604">
        <v>0</v>
      </c>
      <c r="K26" s="605" t="s">
        <v>257</v>
      </c>
      <c r="L26" s="653"/>
    </row>
    <row r="27" spans="2:12" ht="24" x14ac:dyDescent="0.25">
      <c r="B27" s="1111"/>
      <c r="C27" s="602" t="s">
        <v>769</v>
      </c>
      <c r="D27" s="610" t="s">
        <v>367</v>
      </c>
      <c r="E27" s="603">
        <v>26.955042469999999</v>
      </c>
      <c r="F27" s="603">
        <v>42.567796530000003</v>
      </c>
      <c r="G27" s="603">
        <v>20.65264393</v>
      </c>
      <c r="H27" s="603">
        <v>0</v>
      </c>
      <c r="I27" s="603">
        <v>0</v>
      </c>
      <c r="J27" s="604">
        <v>0</v>
      </c>
      <c r="K27" s="605" t="s">
        <v>257</v>
      </c>
      <c r="L27" s="653"/>
    </row>
    <row r="28" spans="2:12" ht="15" x14ac:dyDescent="0.25">
      <c r="B28" s="1111"/>
      <c r="C28" s="602" t="s">
        <v>770</v>
      </c>
      <c r="D28" s="610" t="s">
        <v>771</v>
      </c>
      <c r="E28" s="603">
        <v>8.019140000000001E-3</v>
      </c>
      <c r="F28" s="603">
        <v>0</v>
      </c>
      <c r="G28" s="603">
        <v>0</v>
      </c>
      <c r="H28" s="603">
        <v>0</v>
      </c>
      <c r="I28" s="603">
        <v>0</v>
      </c>
      <c r="J28" s="604">
        <v>0</v>
      </c>
      <c r="K28" s="605" t="s">
        <v>257</v>
      </c>
      <c r="L28" s="653"/>
    </row>
    <row r="29" spans="2:12" ht="15" x14ac:dyDescent="0.25">
      <c r="B29" s="1111"/>
      <c r="C29" s="673" t="s">
        <v>85</v>
      </c>
      <c r="D29" s="655"/>
      <c r="E29" s="603">
        <v>26.92838442</v>
      </c>
      <c r="F29" s="603">
        <v>4.3214821799999994</v>
      </c>
      <c r="G29" s="603">
        <v>0</v>
      </c>
      <c r="H29" s="603">
        <v>0</v>
      </c>
      <c r="I29" s="603">
        <v>0</v>
      </c>
      <c r="J29" s="604">
        <v>0</v>
      </c>
      <c r="K29" s="605" t="s">
        <v>257</v>
      </c>
      <c r="L29" s="653"/>
    </row>
    <row r="30" spans="2:12" ht="15" x14ac:dyDescent="0.25">
      <c r="B30" s="1118" t="s">
        <v>15</v>
      </c>
      <c r="C30" s="1119"/>
      <c r="D30" s="1075"/>
      <c r="E30" s="607">
        <v>230.66989667999997</v>
      </c>
      <c r="F30" s="607">
        <v>226.47179186000002</v>
      </c>
      <c r="G30" s="607">
        <v>183.51724518</v>
      </c>
      <c r="H30" s="607">
        <v>106.46061971</v>
      </c>
      <c r="I30" s="607">
        <v>129.02599439000002</v>
      </c>
      <c r="J30" s="608">
        <v>1</v>
      </c>
      <c r="K30" s="609">
        <v>0.21195982835219596</v>
      </c>
      <c r="L30" s="653"/>
    </row>
    <row r="31" spans="2:12" ht="15.75" thickBot="1" x14ac:dyDescent="0.3">
      <c r="B31" s="1120" t="s">
        <v>772</v>
      </c>
      <c r="C31" s="1121"/>
      <c r="D31" s="1122"/>
      <c r="E31" s="674">
        <v>1388.3314214499999</v>
      </c>
      <c r="F31" s="674">
        <v>1166.9019108099997</v>
      </c>
      <c r="G31" s="674">
        <v>1084.7915558</v>
      </c>
      <c r="H31" s="674">
        <v>913.76495819000002</v>
      </c>
      <c r="I31" s="674">
        <v>949.21528091000005</v>
      </c>
      <c r="J31" s="612"/>
      <c r="K31" s="613">
        <v>3.8795887719551336E-2</v>
      </c>
      <c r="L31" s="653"/>
    </row>
    <row r="32" spans="2:12" x14ac:dyDescent="0.2">
      <c r="B32" s="1116" t="s">
        <v>20</v>
      </c>
      <c r="C32" s="1116"/>
      <c r="D32" s="1116"/>
      <c r="E32" s="1116"/>
      <c r="F32" s="1116"/>
      <c r="G32" s="1116"/>
      <c r="H32" s="1116"/>
      <c r="I32" s="1116"/>
      <c r="J32" s="1116"/>
      <c r="K32" s="1116"/>
    </row>
    <row r="33" spans="2:11" ht="15" x14ac:dyDescent="0.25">
      <c r="B33" s="424"/>
      <c r="C33" s="424"/>
      <c r="D33" s="424"/>
      <c r="E33" s="424"/>
      <c r="F33" s="424"/>
      <c r="G33" s="424"/>
      <c r="H33" s="424"/>
      <c r="I33" s="424"/>
      <c r="J33" s="424"/>
      <c r="K33" s="424"/>
    </row>
    <row r="34" spans="2:11" ht="15.75" thickBot="1" x14ac:dyDescent="0.3">
      <c r="B34" s="424"/>
      <c r="C34" s="424"/>
      <c r="D34" s="424"/>
      <c r="E34" s="424"/>
      <c r="F34" s="424"/>
      <c r="G34" s="424"/>
      <c r="H34" s="424"/>
      <c r="I34" s="424"/>
      <c r="J34" s="424"/>
      <c r="K34" s="424"/>
    </row>
    <row r="35" spans="2:11" ht="15" x14ac:dyDescent="0.25">
      <c r="B35" s="1080" t="s">
        <v>719</v>
      </c>
      <c r="C35" s="1081"/>
      <c r="D35" s="1081"/>
      <c r="E35" s="1081"/>
      <c r="F35" s="1081"/>
      <c r="G35" s="1081"/>
      <c r="H35" s="1081"/>
      <c r="I35" s="1082"/>
      <c r="J35" s="424"/>
      <c r="K35" s="424"/>
    </row>
    <row r="36" spans="2:11" ht="24" x14ac:dyDescent="0.25">
      <c r="B36" s="614" t="s">
        <v>720</v>
      </c>
      <c r="C36" s="615">
        <v>2012</v>
      </c>
      <c r="D36" s="615">
        <v>2013</v>
      </c>
      <c r="E36" s="615">
        <v>2014</v>
      </c>
      <c r="F36" s="616">
        <v>2015</v>
      </c>
      <c r="G36" s="616">
        <v>2016</v>
      </c>
      <c r="H36" s="616" t="s">
        <v>5</v>
      </c>
      <c r="I36" s="617" t="s">
        <v>6</v>
      </c>
      <c r="J36" s="424"/>
      <c r="K36" s="424"/>
    </row>
    <row r="37" spans="2:11" ht="15" x14ac:dyDescent="0.25">
      <c r="B37" s="618" t="s">
        <v>491</v>
      </c>
      <c r="C37" s="656">
        <v>1.0114287900000001</v>
      </c>
      <c r="D37" s="656">
        <v>3.8981420000000003E-2</v>
      </c>
      <c r="E37" s="656">
        <v>3.6989309999999997E-2</v>
      </c>
      <c r="F37" s="656">
        <v>3.4275E-3</v>
      </c>
      <c r="G37" s="656">
        <v>0.71364316000000005</v>
      </c>
      <c r="H37" s="620">
        <v>2.8135871919050905E-2</v>
      </c>
      <c r="I37" s="621">
        <v>207.21098760029179</v>
      </c>
      <c r="J37" s="653"/>
      <c r="K37" s="424"/>
    </row>
    <row r="38" spans="2:11" ht="15" x14ac:dyDescent="0.25">
      <c r="B38" s="675" t="s">
        <v>492</v>
      </c>
      <c r="C38" s="656">
        <v>44.033130449999994</v>
      </c>
      <c r="D38" s="656">
        <v>43.04519638</v>
      </c>
      <c r="E38" s="656">
        <v>34.87530452</v>
      </c>
      <c r="F38" s="656">
        <v>20.22816898</v>
      </c>
      <c r="G38" s="656">
        <v>24.65053116</v>
      </c>
      <c r="H38" s="623">
        <v>0.97186412808094913</v>
      </c>
      <c r="I38" s="621">
        <v>0.2186239488295989</v>
      </c>
      <c r="J38" s="653"/>
      <c r="K38" s="424"/>
    </row>
    <row r="39" spans="2:11" ht="24" x14ac:dyDescent="0.25">
      <c r="B39" s="618" t="s">
        <v>493</v>
      </c>
      <c r="C39" s="656">
        <v>3.8663866000000002</v>
      </c>
      <c r="D39" s="656">
        <v>6.4912605500000007</v>
      </c>
      <c r="E39" s="656">
        <v>2.83357817</v>
      </c>
      <c r="F39" s="656">
        <v>0</v>
      </c>
      <c r="G39" s="656">
        <v>0</v>
      </c>
      <c r="H39" s="623">
        <v>0</v>
      </c>
      <c r="I39" s="621" t="s">
        <v>257</v>
      </c>
      <c r="J39" s="653"/>
      <c r="K39" s="424"/>
    </row>
    <row r="40" spans="2:11" ht="15" x14ac:dyDescent="0.25">
      <c r="B40" s="618" t="s">
        <v>752</v>
      </c>
      <c r="C40" s="656">
        <v>0</v>
      </c>
      <c r="D40" s="656">
        <v>0</v>
      </c>
      <c r="E40" s="656">
        <v>0</v>
      </c>
      <c r="F40" s="656">
        <v>0</v>
      </c>
      <c r="G40" s="656">
        <v>0</v>
      </c>
      <c r="H40" s="623">
        <v>0</v>
      </c>
      <c r="I40" s="621" t="s">
        <v>257</v>
      </c>
      <c r="J40" s="653"/>
      <c r="K40" s="424"/>
    </row>
    <row r="41" spans="2:11" ht="15" x14ac:dyDescent="0.25">
      <c r="B41" s="618" t="s">
        <v>495</v>
      </c>
      <c r="C41" s="656">
        <v>0</v>
      </c>
      <c r="D41" s="656">
        <v>0</v>
      </c>
      <c r="E41" s="656">
        <v>0</v>
      </c>
      <c r="F41" s="656">
        <v>0</v>
      </c>
      <c r="G41" s="656">
        <v>0</v>
      </c>
      <c r="H41" s="623">
        <v>0</v>
      </c>
      <c r="I41" s="621" t="s">
        <v>257</v>
      </c>
      <c r="J41" s="653"/>
      <c r="K41" s="424"/>
    </row>
    <row r="42" spans="2:11" ht="15.75" thickBot="1" x14ac:dyDescent="0.3">
      <c r="B42" s="624" t="s">
        <v>722</v>
      </c>
      <c r="C42" s="625">
        <v>48.910945839999997</v>
      </c>
      <c r="D42" s="625">
        <v>49.575438349999999</v>
      </c>
      <c r="E42" s="625">
        <v>37.745872000000006</v>
      </c>
      <c r="F42" s="625">
        <v>20.23159648</v>
      </c>
      <c r="G42" s="625">
        <v>25.36417432</v>
      </c>
      <c r="H42" s="626">
        <v>1</v>
      </c>
      <c r="I42" s="627">
        <v>0.25369119263889162</v>
      </c>
      <c r="J42" s="653"/>
      <c r="K42" s="424"/>
    </row>
    <row r="43" spans="2:11" ht="15" x14ac:dyDescent="0.25">
      <c r="B43" s="1110" t="s">
        <v>419</v>
      </c>
      <c r="C43" s="1110"/>
      <c r="D43" s="1110"/>
      <c r="E43" s="1110"/>
      <c r="F43" s="1110"/>
      <c r="G43" s="1110"/>
      <c r="H43" s="1110"/>
      <c r="I43" s="1110"/>
      <c r="J43" s="424"/>
      <c r="K43" s="424"/>
    </row>
  </sheetData>
  <mergeCells count="25">
    <mergeCell ref="B2:K2"/>
    <mergeCell ref="B4:B5"/>
    <mergeCell ref="C4:C5"/>
    <mergeCell ref="D4:H4"/>
    <mergeCell ref="I4:I5"/>
    <mergeCell ref="J4:J5"/>
    <mergeCell ref="B6:B8"/>
    <mergeCell ref="B9:C9"/>
    <mergeCell ref="B11:C11"/>
    <mergeCell ref="B12:C12"/>
    <mergeCell ref="B13:J13"/>
    <mergeCell ref="B32:K32"/>
    <mergeCell ref="B35:I35"/>
    <mergeCell ref="B43:I43"/>
    <mergeCell ref="K15:K16"/>
    <mergeCell ref="B17:B22"/>
    <mergeCell ref="B23:D23"/>
    <mergeCell ref="B24:B29"/>
    <mergeCell ref="B30:D30"/>
    <mergeCell ref="B31:D31"/>
    <mergeCell ref="B15:B16"/>
    <mergeCell ref="C15:C16"/>
    <mergeCell ref="D15:D16"/>
    <mergeCell ref="E15:I15"/>
    <mergeCell ref="J15:J1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zoomScaleNormal="100" workbookViewId="0">
      <selection activeCell="B43" sqref="B43"/>
    </sheetView>
  </sheetViews>
  <sheetFormatPr baseColWidth="10" defaultColWidth="11.42578125" defaultRowHeight="12.75" x14ac:dyDescent="0.2"/>
  <cols>
    <col min="1" max="1" width="11.42578125" style="218"/>
    <col min="2" max="2" width="27.42578125" style="218" customWidth="1"/>
    <col min="3" max="3" width="27.28515625" style="218" bestFit="1" customWidth="1"/>
    <col min="4" max="4" width="33" style="218" bestFit="1" customWidth="1"/>
    <col min="5" max="5" width="13.5703125" style="218" bestFit="1" customWidth="1"/>
    <col min="6" max="6" width="14.5703125" style="218" bestFit="1" customWidth="1"/>
    <col min="7" max="7" width="10.7109375" style="218" bestFit="1" customWidth="1"/>
    <col min="8" max="8" width="18.42578125" style="218" customWidth="1"/>
    <col min="9" max="9" width="22.7109375" style="218" customWidth="1"/>
    <col min="10" max="11" width="20" style="218" bestFit="1" customWidth="1"/>
    <col min="12" max="16384" width="11.42578125" style="218"/>
  </cols>
  <sheetData>
    <row r="2" spans="2:11" ht="15" x14ac:dyDescent="0.25">
      <c r="B2" s="1114" t="s">
        <v>773</v>
      </c>
      <c r="C2" s="1114"/>
      <c r="D2" s="1114"/>
      <c r="E2" s="1114"/>
      <c r="F2" s="1114"/>
      <c r="G2" s="1114"/>
      <c r="H2" s="1114"/>
      <c r="I2" s="1114"/>
      <c r="J2" s="1114"/>
      <c r="K2" s="1114"/>
    </row>
    <row r="3" spans="2:11" ht="13.5" thickBot="1" x14ac:dyDescent="0.25"/>
    <row r="4" spans="2:11" x14ac:dyDescent="0.2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581"/>
    </row>
    <row r="5" spans="2:11" x14ac:dyDescent="0.2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581"/>
    </row>
    <row r="6" spans="2:11" x14ac:dyDescent="0.2">
      <c r="B6" s="1091" t="s">
        <v>692</v>
      </c>
      <c r="C6" s="583" t="s">
        <v>681</v>
      </c>
      <c r="D6" s="666">
        <v>13908</v>
      </c>
      <c r="E6" s="666">
        <v>15324</v>
      </c>
      <c r="F6" s="666">
        <v>14274</v>
      </c>
      <c r="G6" s="666">
        <v>16268</v>
      </c>
      <c r="H6" s="666">
        <v>13467</v>
      </c>
      <c r="I6" s="667">
        <v>0.93807467261075506</v>
      </c>
      <c r="J6" s="596">
        <v>-0.17217850995820017</v>
      </c>
      <c r="K6" s="231"/>
    </row>
    <row r="7" spans="2:11" ht="17.25" customHeight="1" x14ac:dyDescent="0.2">
      <c r="B7" s="1092"/>
      <c r="C7" s="583" t="s">
        <v>774</v>
      </c>
      <c r="D7" s="666">
        <v>765</v>
      </c>
      <c r="E7" s="666">
        <v>753</v>
      </c>
      <c r="F7" s="666">
        <v>699</v>
      </c>
      <c r="G7" s="666">
        <v>808</v>
      </c>
      <c r="H7" s="666">
        <v>722</v>
      </c>
      <c r="I7" s="667">
        <v>5.0292560601838954E-2</v>
      </c>
      <c r="J7" s="596">
        <v>-0.10643564356435642</v>
      </c>
      <c r="K7" s="231"/>
    </row>
    <row r="8" spans="2:11" x14ac:dyDescent="0.2">
      <c r="B8" s="1092"/>
      <c r="C8" s="583" t="s">
        <v>683</v>
      </c>
      <c r="D8" s="666">
        <v>84</v>
      </c>
      <c r="E8" s="666">
        <v>105</v>
      </c>
      <c r="F8" s="666">
        <v>54</v>
      </c>
      <c r="G8" s="666">
        <v>68</v>
      </c>
      <c r="H8" s="666">
        <v>88</v>
      </c>
      <c r="I8" s="667">
        <v>6.129841181387573E-3</v>
      </c>
      <c r="J8" s="596">
        <v>0.29411764705882359</v>
      </c>
      <c r="K8" s="231"/>
    </row>
    <row r="9" spans="2:11" x14ac:dyDescent="0.2">
      <c r="B9" s="1092"/>
      <c r="C9" s="583" t="s">
        <v>684</v>
      </c>
      <c r="D9" s="666">
        <v>140</v>
      </c>
      <c r="E9" s="666">
        <v>139</v>
      </c>
      <c r="F9" s="666">
        <v>67</v>
      </c>
      <c r="G9" s="666">
        <v>58</v>
      </c>
      <c r="H9" s="666">
        <v>79</v>
      </c>
      <c r="I9" s="667">
        <v>5.5029256060183896E-3</v>
      </c>
      <c r="J9" s="596">
        <v>0.36206896551724133</v>
      </c>
      <c r="K9" s="231"/>
    </row>
    <row r="10" spans="2:11" x14ac:dyDescent="0.2">
      <c r="B10" s="590"/>
      <c r="C10" s="591" t="s">
        <v>694</v>
      </c>
      <c r="D10" s="668">
        <v>14897</v>
      </c>
      <c r="E10" s="668">
        <v>16321</v>
      </c>
      <c r="F10" s="668">
        <v>15094</v>
      </c>
      <c r="G10" s="668">
        <v>17202</v>
      </c>
      <c r="H10" s="668">
        <v>14356</v>
      </c>
      <c r="I10" s="669">
        <v>1</v>
      </c>
      <c r="J10" s="594">
        <v>-0.16544587838623415</v>
      </c>
      <c r="K10" s="231"/>
    </row>
    <row r="11" spans="2:11" x14ac:dyDescent="0.2">
      <c r="B11" s="1091" t="s">
        <v>695</v>
      </c>
      <c r="C11" s="583" t="s">
        <v>672</v>
      </c>
      <c r="D11" s="666">
        <v>11966</v>
      </c>
      <c r="E11" s="666">
        <v>10933</v>
      </c>
      <c r="F11" s="666">
        <v>10919</v>
      </c>
      <c r="G11" s="666">
        <v>10844</v>
      </c>
      <c r="H11" s="666">
        <v>11640</v>
      </c>
      <c r="I11" s="667">
        <v>0.97170047583270724</v>
      </c>
      <c r="J11" s="596">
        <v>7.340464773146449E-2</v>
      </c>
      <c r="K11" s="231"/>
    </row>
    <row r="12" spans="2:11" x14ac:dyDescent="0.2">
      <c r="B12" s="1092"/>
      <c r="C12" s="583" t="s">
        <v>673</v>
      </c>
      <c r="D12" s="666">
        <v>395</v>
      </c>
      <c r="E12" s="666">
        <v>385</v>
      </c>
      <c r="F12" s="666">
        <v>429</v>
      </c>
      <c r="G12" s="666">
        <v>444</v>
      </c>
      <c r="H12" s="666">
        <v>275</v>
      </c>
      <c r="I12" s="667">
        <v>2.2956841138659319E-2</v>
      </c>
      <c r="J12" s="596">
        <v>-0.38063063063063063</v>
      </c>
      <c r="K12" s="231"/>
    </row>
    <row r="13" spans="2:11" x14ac:dyDescent="0.2">
      <c r="B13" s="1092"/>
      <c r="C13" s="587" t="s">
        <v>674</v>
      </c>
      <c r="D13" s="666">
        <v>60</v>
      </c>
      <c r="E13" s="666">
        <v>61</v>
      </c>
      <c r="F13" s="666">
        <v>27</v>
      </c>
      <c r="G13" s="666">
        <v>43</v>
      </c>
      <c r="H13" s="666">
        <v>64</v>
      </c>
      <c r="I13" s="667">
        <v>5.342683028633442E-3</v>
      </c>
      <c r="J13" s="596">
        <v>0.48837209302325579</v>
      </c>
      <c r="K13" s="231"/>
    </row>
    <row r="14" spans="2:11" x14ac:dyDescent="0.2">
      <c r="B14" s="590"/>
      <c r="C14" s="591" t="s">
        <v>696</v>
      </c>
      <c r="D14" s="668">
        <v>12421</v>
      </c>
      <c r="E14" s="668">
        <v>11379</v>
      </c>
      <c r="F14" s="668">
        <v>11375</v>
      </c>
      <c r="G14" s="668">
        <v>11331</v>
      </c>
      <c r="H14" s="668">
        <v>11979</v>
      </c>
      <c r="I14" s="669">
        <v>1</v>
      </c>
      <c r="J14" s="594">
        <v>5.7188244638602059E-2</v>
      </c>
      <c r="K14" s="231"/>
    </row>
    <row r="15" spans="2:11" ht="13.5" thickBot="1" x14ac:dyDescent="0.25">
      <c r="B15" s="1093" t="s">
        <v>523</v>
      </c>
      <c r="C15" s="1094"/>
      <c r="D15" s="671">
        <v>27318</v>
      </c>
      <c r="E15" s="671">
        <v>27700</v>
      </c>
      <c r="F15" s="671">
        <v>26469</v>
      </c>
      <c r="G15" s="671">
        <v>28533</v>
      </c>
      <c r="H15" s="671">
        <v>26335</v>
      </c>
      <c r="I15" s="672"/>
      <c r="J15" s="600">
        <v>-7.7033610205726744E-2</v>
      </c>
      <c r="K15" s="231"/>
    </row>
    <row r="16" spans="2:11" x14ac:dyDescent="0.2">
      <c r="B16" s="1079" t="s">
        <v>20</v>
      </c>
      <c r="C16" s="1079"/>
      <c r="D16" s="1079"/>
      <c r="E16" s="1079"/>
      <c r="F16" s="1079"/>
      <c r="G16" s="1079"/>
      <c r="H16" s="1079"/>
      <c r="I16" s="1079"/>
      <c r="J16" s="1079"/>
      <c r="K16" s="581"/>
    </row>
    <row r="17" spans="2:12" x14ac:dyDescent="0.2">
      <c r="B17" s="676"/>
      <c r="C17" s="581"/>
      <c r="D17" s="581"/>
      <c r="E17" s="581"/>
      <c r="F17" s="581"/>
      <c r="G17" s="581"/>
      <c r="H17" s="581"/>
      <c r="I17" s="581"/>
      <c r="J17" s="581"/>
      <c r="K17" s="581"/>
    </row>
    <row r="18" spans="2:12" ht="13.5" thickBot="1" x14ac:dyDescent="0.25">
      <c r="B18" s="676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2:12" x14ac:dyDescent="0.2">
      <c r="B19" s="1059" t="s">
        <v>697</v>
      </c>
      <c r="C19" s="1060" t="s">
        <v>25</v>
      </c>
      <c r="D19" s="1060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</row>
    <row r="20" spans="2:12" x14ac:dyDescent="0.2">
      <c r="B20" s="1062"/>
      <c r="C20" s="1063"/>
      <c r="D20" s="1063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</row>
    <row r="21" spans="2:12" ht="24" x14ac:dyDescent="0.2">
      <c r="B21" s="1091" t="s">
        <v>699</v>
      </c>
      <c r="C21" s="602" t="s">
        <v>27</v>
      </c>
      <c r="D21" s="232" t="s">
        <v>775</v>
      </c>
      <c r="E21" s="603">
        <v>16502.63080581</v>
      </c>
      <c r="F21" s="603">
        <v>14333.570815560006</v>
      </c>
      <c r="G21" s="603">
        <v>12568.54028261</v>
      </c>
      <c r="H21" s="603">
        <v>10751.053388090002</v>
      </c>
      <c r="I21" s="603">
        <v>10015.529835429996</v>
      </c>
      <c r="J21" s="604">
        <f>+I21/I27</f>
        <v>0.55526721794090195</v>
      </c>
      <c r="K21" s="605">
        <f>+IF(H21=0,"-",(I21/H21-1))</f>
        <v>-6.8414091727496906E-2</v>
      </c>
      <c r="L21" s="231"/>
    </row>
    <row r="22" spans="2:12" x14ac:dyDescent="0.2">
      <c r="B22" s="1111"/>
      <c r="C22" s="602" t="s">
        <v>29</v>
      </c>
      <c r="D22" s="610" t="s">
        <v>30</v>
      </c>
      <c r="E22" s="603">
        <v>5931.3668370599999</v>
      </c>
      <c r="F22" s="603">
        <v>6218.0670039800007</v>
      </c>
      <c r="G22" s="603">
        <v>6012.291269790001</v>
      </c>
      <c r="H22" s="603">
        <v>4802.7223851000008</v>
      </c>
      <c r="I22" s="603">
        <v>4842.3736469100004</v>
      </c>
      <c r="J22" s="604">
        <f>+I22/I27</f>
        <v>0.2684642138090757</v>
      </c>
      <c r="K22" s="605">
        <f t="shared" ref="K22:K35" si="0">+IF(H22=0,"-",(I22/H22-1))</f>
        <v>8.2559970430549079E-3</v>
      </c>
      <c r="L22" s="231"/>
    </row>
    <row r="23" spans="2:12" x14ac:dyDescent="0.2">
      <c r="B23" s="1111"/>
      <c r="C23" s="602" t="s">
        <v>31</v>
      </c>
      <c r="D23" s="610" t="s">
        <v>32</v>
      </c>
      <c r="E23" s="603">
        <v>1966.7635529099998</v>
      </c>
      <c r="F23" s="603">
        <v>2315.1516656199997</v>
      </c>
      <c r="G23" s="603">
        <v>1857.1777821399999</v>
      </c>
      <c r="H23" s="603">
        <v>1496.5609205899993</v>
      </c>
      <c r="I23" s="603">
        <v>1095.65020787</v>
      </c>
      <c r="J23" s="604">
        <f>+I23/I27</f>
        <v>6.0743530572711472E-2</v>
      </c>
      <c r="K23" s="605">
        <f t="shared" si="0"/>
        <v>-0.26788800055125428</v>
      </c>
      <c r="L23" s="231"/>
    </row>
    <row r="24" spans="2:12" x14ac:dyDescent="0.2">
      <c r="B24" s="1111"/>
      <c r="C24" s="602" t="s">
        <v>59</v>
      </c>
      <c r="D24" s="610" t="s">
        <v>60</v>
      </c>
      <c r="E24" s="603">
        <v>200.19432038999994</v>
      </c>
      <c r="F24" s="603">
        <v>198.10499775</v>
      </c>
      <c r="G24" s="603">
        <v>170.48578482999994</v>
      </c>
      <c r="H24" s="603">
        <v>226.14383427999999</v>
      </c>
      <c r="I24" s="603">
        <v>470.32528405999994</v>
      </c>
      <c r="J24" s="604">
        <f>+I24/I27</f>
        <v>2.6075126957679159E-2</v>
      </c>
      <c r="K24" s="605">
        <f t="shared" si="0"/>
        <v>1.0797616948409332</v>
      </c>
      <c r="L24" s="231"/>
    </row>
    <row r="25" spans="2:12" x14ac:dyDescent="0.2">
      <c r="B25" s="1111"/>
      <c r="C25" s="602" t="s">
        <v>51</v>
      </c>
      <c r="D25" s="610" t="s">
        <v>776</v>
      </c>
      <c r="E25" s="603">
        <v>206.99527947000004</v>
      </c>
      <c r="F25" s="603">
        <v>132.7366591</v>
      </c>
      <c r="G25" s="603">
        <v>237.75062922999996</v>
      </c>
      <c r="H25" s="603">
        <v>121.96220398999998</v>
      </c>
      <c r="I25" s="603">
        <v>248.00439179</v>
      </c>
      <c r="J25" s="604">
        <f>+I25/I27</f>
        <v>1.3749518091315888E-2</v>
      </c>
      <c r="K25" s="605">
        <f t="shared" si="0"/>
        <v>1.033452854052511</v>
      </c>
      <c r="L25" s="231"/>
    </row>
    <row r="26" spans="2:12" x14ac:dyDescent="0.2">
      <c r="B26" s="1111"/>
      <c r="C26" s="654" t="s">
        <v>85</v>
      </c>
      <c r="D26" s="655"/>
      <c r="E26" s="603">
        <v>1399.3669879899994</v>
      </c>
      <c r="F26" s="603">
        <v>1276.538470289996</v>
      </c>
      <c r="G26" s="603">
        <v>1450.2921039699979</v>
      </c>
      <c r="H26" s="603">
        <v>1100.9860126199997</v>
      </c>
      <c r="I26" s="603">
        <v>1365.4318433100018</v>
      </c>
      <c r="J26" s="604">
        <f>+I26/I27</f>
        <v>7.5700392628315849E-2</v>
      </c>
      <c r="K26" s="605">
        <f t="shared" si="0"/>
        <v>0.24019000028956272</v>
      </c>
      <c r="L26" s="231"/>
    </row>
    <row r="27" spans="2:12" ht="25.5" customHeight="1" x14ac:dyDescent="0.2">
      <c r="B27" s="590"/>
      <c r="C27" s="1074" t="s">
        <v>14</v>
      </c>
      <c r="D27" s="1075"/>
      <c r="E27" s="607">
        <v>26207.317783630002</v>
      </c>
      <c r="F27" s="607">
        <v>24474.169612300004</v>
      </c>
      <c r="G27" s="607">
        <v>22296.537852569996</v>
      </c>
      <c r="H27" s="607">
        <v>18499.42874467</v>
      </c>
      <c r="I27" s="607">
        <v>18037.315209369997</v>
      </c>
      <c r="J27" s="608">
        <f>+I27/I27</f>
        <v>1</v>
      </c>
      <c r="K27" s="609">
        <f t="shared" si="0"/>
        <v>-2.4979881361641754E-2</v>
      </c>
      <c r="L27" s="231"/>
    </row>
    <row r="28" spans="2:12" ht="24" x14ac:dyDescent="0.2">
      <c r="B28" s="1091" t="s">
        <v>708</v>
      </c>
      <c r="C28" s="602" t="s">
        <v>769</v>
      </c>
      <c r="D28" s="610" t="s">
        <v>367</v>
      </c>
      <c r="E28" s="603">
        <v>1177.7327463999998</v>
      </c>
      <c r="F28" s="603">
        <v>1487.6924756600001</v>
      </c>
      <c r="G28" s="603">
        <v>1412.0940532900001</v>
      </c>
      <c r="H28" s="603">
        <v>885.7459190400001</v>
      </c>
      <c r="I28" s="603">
        <v>688.09367545000009</v>
      </c>
      <c r="J28" s="604">
        <f>+I28/I34</f>
        <v>0.17777561907253525</v>
      </c>
      <c r="K28" s="605">
        <f t="shared" si="0"/>
        <v>-0.22314778915856803</v>
      </c>
      <c r="L28" s="231"/>
    </row>
    <row r="29" spans="2:12" x14ac:dyDescent="0.2">
      <c r="B29" s="1111"/>
      <c r="C29" s="602" t="s">
        <v>764</v>
      </c>
      <c r="D29" s="610" t="s">
        <v>376</v>
      </c>
      <c r="E29" s="603">
        <v>240.42325778999998</v>
      </c>
      <c r="F29" s="603">
        <v>250.13330165999994</v>
      </c>
      <c r="G29" s="603">
        <v>239.14241681000001</v>
      </c>
      <c r="H29" s="603">
        <v>204.95909204000003</v>
      </c>
      <c r="I29" s="603">
        <v>226.32062606</v>
      </c>
      <c r="J29" s="604">
        <f>+I29/I34</f>
        <v>5.847211047302215E-2</v>
      </c>
      <c r="K29" s="605">
        <f t="shared" si="0"/>
        <v>0.10422340286241627</v>
      </c>
      <c r="L29" s="231"/>
    </row>
    <row r="30" spans="2:12" x14ac:dyDescent="0.2">
      <c r="B30" s="1111"/>
      <c r="C30" s="602" t="s">
        <v>29</v>
      </c>
      <c r="D30" s="610" t="s">
        <v>30</v>
      </c>
      <c r="E30" s="603">
        <v>445.56408389999996</v>
      </c>
      <c r="F30" s="603">
        <v>419.54664888000002</v>
      </c>
      <c r="G30" s="603">
        <v>376.66286641000005</v>
      </c>
      <c r="H30" s="603">
        <v>157.99520896000001</v>
      </c>
      <c r="I30" s="603">
        <v>187.96218700000003</v>
      </c>
      <c r="J30" s="604">
        <f>+I30/I34</f>
        <v>4.8561838814024573E-2</v>
      </c>
      <c r="K30" s="605">
        <f t="shared" si="0"/>
        <v>0.18967016935043146</v>
      </c>
      <c r="L30" s="231"/>
    </row>
    <row r="31" spans="2:12" ht="72" x14ac:dyDescent="0.2">
      <c r="B31" s="1111"/>
      <c r="C31" s="602" t="s">
        <v>777</v>
      </c>
      <c r="D31" s="232" t="s">
        <v>384</v>
      </c>
      <c r="E31" s="603">
        <v>9.8916856599999985</v>
      </c>
      <c r="F31" s="603">
        <v>3.9499638300000002</v>
      </c>
      <c r="G31" s="603">
        <v>7.90306014</v>
      </c>
      <c r="H31" s="603">
        <v>3.0702148600000005</v>
      </c>
      <c r="I31" s="603">
        <v>163.99927615999994</v>
      </c>
      <c r="J31" s="604">
        <f>+I31/I34</f>
        <v>4.2370790325495726E-2</v>
      </c>
      <c r="K31" s="605">
        <f t="shared" si="0"/>
        <v>52.41622122172906</v>
      </c>
      <c r="L31" s="231"/>
    </row>
    <row r="32" spans="2:12" ht="72" x14ac:dyDescent="0.2">
      <c r="B32" s="1111"/>
      <c r="C32" s="602" t="s">
        <v>778</v>
      </c>
      <c r="D32" s="232" t="s">
        <v>779</v>
      </c>
      <c r="E32" s="603">
        <v>196.58681073</v>
      </c>
      <c r="F32" s="603">
        <v>286.98934571000007</v>
      </c>
      <c r="G32" s="603">
        <v>225.34926499000002</v>
      </c>
      <c r="H32" s="603">
        <v>162.37837084</v>
      </c>
      <c r="I32" s="603">
        <v>135.22461382</v>
      </c>
      <c r="J32" s="604">
        <f>+I32/I34</f>
        <v>3.4936579557970131E-2</v>
      </c>
      <c r="K32" s="605">
        <f t="shared" si="0"/>
        <v>-0.16722520911825156</v>
      </c>
      <c r="L32" s="231"/>
    </row>
    <row r="33" spans="2:12" x14ac:dyDescent="0.2">
      <c r="B33" s="1111"/>
      <c r="C33" s="654" t="s">
        <v>85</v>
      </c>
      <c r="D33" s="655"/>
      <c r="E33" s="603">
        <v>4897.1173963000056</v>
      </c>
      <c r="F33" s="603">
        <v>4246.1576802499912</v>
      </c>
      <c r="G33" s="603">
        <v>4120.5643804800111</v>
      </c>
      <c r="H33" s="603">
        <v>3818.7774351499988</v>
      </c>
      <c r="I33" s="603">
        <v>2468.9735451999913</v>
      </c>
      <c r="J33" s="604">
        <f>+I33/I34</f>
        <v>0.63788306175695209</v>
      </c>
      <c r="K33" s="605">
        <f t="shared" si="0"/>
        <v>-0.35346492768227755</v>
      </c>
      <c r="L33" s="231"/>
    </row>
    <row r="34" spans="2:12" ht="25.5" customHeight="1" x14ac:dyDescent="0.2">
      <c r="B34" s="590"/>
      <c r="C34" s="1074" t="s">
        <v>15</v>
      </c>
      <c r="D34" s="1075"/>
      <c r="E34" s="607">
        <v>6967.3159807800057</v>
      </c>
      <c r="F34" s="607">
        <v>6694.4694159899918</v>
      </c>
      <c r="G34" s="607">
        <v>6381.7160421200115</v>
      </c>
      <c r="H34" s="607">
        <v>5232.9262408899995</v>
      </c>
      <c r="I34" s="607">
        <v>3870.5739236899917</v>
      </c>
      <c r="J34" s="608">
        <f>+I34/I34</f>
        <v>1</v>
      </c>
      <c r="K34" s="609">
        <f t="shared" si="0"/>
        <v>-0.26034235043379916</v>
      </c>
      <c r="L34" s="231"/>
    </row>
    <row r="35" spans="2:12" ht="13.5" thickBot="1" x14ac:dyDescent="0.25">
      <c r="B35" s="1076" t="s">
        <v>780</v>
      </c>
      <c r="C35" s="1077"/>
      <c r="D35" s="1078"/>
      <c r="E35" s="674">
        <v>33174.633764410013</v>
      </c>
      <c r="F35" s="674">
        <v>31168.639028289999</v>
      </c>
      <c r="G35" s="674">
        <v>28678.253894690002</v>
      </c>
      <c r="H35" s="674">
        <v>23732.354985559999</v>
      </c>
      <c r="I35" s="674">
        <v>21907.889133059987</v>
      </c>
      <c r="J35" s="612"/>
      <c r="K35" s="613">
        <f t="shared" si="0"/>
        <v>-7.6876730253281345E-2</v>
      </c>
      <c r="L35" s="231"/>
    </row>
    <row r="36" spans="2:12" x14ac:dyDescent="0.2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</row>
    <row r="37" spans="2:12" x14ac:dyDescent="0.2">
      <c r="B37" s="676"/>
      <c r="C37" s="581"/>
      <c r="D37" s="581"/>
      <c r="E37" s="581"/>
      <c r="F37" s="581"/>
      <c r="G37" s="581"/>
      <c r="H37" s="581"/>
      <c r="I37" s="581"/>
      <c r="J37" s="581"/>
      <c r="K37" s="581"/>
    </row>
    <row r="38" spans="2:12" x14ac:dyDescent="0.2">
      <c r="B38" s="676"/>
      <c r="C38" s="581"/>
      <c r="D38" s="581"/>
      <c r="E38" s="581"/>
      <c r="F38" s="581"/>
      <c r="G38" s="581"/>
      <c r="H38" s="581"/>
      <c r="I38" s="581"/>
      <c r="J38" s="581"/>
      <c r="K38" s="581"/>
    </row>
    <row r="39" spans="2:12" ht="13.5" thickBot="1" x14ac:dyDescent="0.25">
      <c r="B39" s="676"/>
      <c r="C39" s="581"/>
      <c r="D39" s="581"/>
      <c r="E39" s="581"/>
      <c r="F39" s="581"/>
      <c r="G39" s="581"/>
      <c r="H39" s="581"/>
      <c r="I39" s="581"/>
      <c r="J39" s="581"/>
      <c r="K39" s="581"/>
    </row>
    <row r="40" spans="2:12" x14ac:dyDescent="0.2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581"/>
      <c r="K40" s="581"/>
    </row>
    <row r="41" spans="2:12" x14ac:dyDescent="0.2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77" t="s">
        <v>6</v>
      </c>
      <c r="J41" s="581"/>
      <c r="K41" s="581"/>
    </row>
    <row r="42" spans="2:12" x14ac:dyDescent="0.2">
      <c r="B42" s="618" t="s">
        <v>491</v>
      </c>
      <c r="C42" s="656">
        <v>32.868722979999923</v>
      </c>
      <c r="D42" s="656">
        <v>32.09516770999997</v>
      </c>
      <c r="E42" s="656">
        <v>35.940680689999922</v>
      </c>
      <c r="F42" s="656">
        <v>29.208380670000039</v>
      </c>
      <c r="G42" s="656">
        <v>19.660195379999983</v>
      </c>
      <c r="H42" s="620">
        <f>+G42/G47</f>
        <v>2.4258885123882242E-2</v>
      </c>
      <c r="I42" s="621">
        <f>+IF(F42&gt;0,(G42/F42-1),"-")</f>
        <v>-0.32689882393264647</v>
      </c>
      <c r="J42" s="231"/>
      <c r="K42" s="581"/>
    </row>
    <row r="43" spans="2:12" ht="24" x14ac:dyDescent="0.2">
      <c r="B43" s="675" t="s">
        <v>492</v>
      </c>
      <c r="C43" s="656">
        <v>1330.7084963700029</v>
      </c>
      <c r="D43" s="656">
        <v>1280.9443257000009</v>
      </c>
      <c r="E43" s="656">
        <v>1219.7247606499986</v>
      </c>
      <c r="F43" s="656">
        <v>937.70774050999933</v>
      </c>
      <c r="G43" s="656">
        <v>619.39868956000237</v>
      </c>
      <c r="H43" s="623">
        <f>+G43/G47</f>
        <v>0.76428140033668934</v>
      </c>
      <c r="I43" s="621">
        <f t="shared" ref="I43:I47" si="1">+IF(F43&gt;0,(G43/F43-1),"-")</f>
        <v>-0.3394544346801226</v>
      </c>
      <c r="J43" s="231"/>
      <c r="K43" s="581"/>
    </row>
    <row r="44" spans="2:12" ht="36" x14ac:dyDescent="0.2">
      <c r="B44" s="618" t="s">
        <v>493</v>
      </c>
      <c r="C44" s="656">
        <v>167.86094634</v>
      </c>
      <c r="D44" s="656">
        <v>226.41492679999999</v>
      </c>
      <c r="E44" s="656">
        <v>222.25972529000001</v>
      </c>
      <c r="F44" s="656">
        <v>194.24091656000002</v>
      </c>
      <c r="G44" s="656">
        <v>168.76302566000001</v>
      </c>
      <c r="H44" s="623">
        <f>+G44/G47</f>
        <v>0.20823815702307302</v>
      </c>
      <c r="I44" s="621">
        <f t="shared" si="1"/>
        <v>-0.13116644706590441</v>
      </c>
      <c r="J44" s="231"/>
      <c r="K44" s="581"/>
    </row>
    <row r="45" spans="2:12" ht="24" x14ac:dyDescent="0.2">
      <c r="B45" s="618" t="s">
        <v>752</v>
      </c>
      <c r="C45" s="656">
        <v>0</v>
      </c>
      <c r="D45" s="656">
        <v>0</v>
      </c>
      <c r="E45" s="656">
        <v>0</v>
      </c>
      <c r="F45" s="656">
        <v>0</v>
      </c>
      <c r="G45" s="656">
        <v>0</v>
      </c>
      <c r="H45" s="623">
        <f>+G45/G47</f>
        <v>0</v>
      </c>
      <c r="I45" s="621" t="str">
        <f t="shared" si="1"/>
        <v>-</v>
      </c>
      <c r="J45" s="231"/>
      <c r="K45" s="581"/>
    </row>
    <row r="46" spans="2:12" x14ac:dyDescent="0.2">
      <c r="B46" s="618" t="s">
        <v>495</v>
      </c>
      <c r="C46" s="656">
        <v>1.3770322400000001</v>
      </c>
      <c r="D46" s="656">
        <v>1.5923479099999995</v>
      </c>
      <c r="E46" s="656">
        <v>2.0778014099999997</v>
      </c>
      <c r="F46" s="656">
        <v>2.5067080499999994</v>
      </c>
      <c r="G46" s="656">
        <v>2.6108557699999997</v>
      </c>
      <c r="H46" s="623">
        <f>+G46/G47</f>
        <v>3.2215575163554232E-3</v>
      </c>
      <c r="I46" s="621">
        <f t="shared" si="1"/>
        <v>4.1547606630935929E-2</v>
      </c>
      <c r="J46" s="231"/>
      <c r="K46" s="581"/>
    </row>
    <row r="47" spans="2:12" ht="13.5" thickBot="1" x14ac:dyDescent="0.25">
      <c r="B47" s="624" t="s">
        <v>722</v>
      </c>
      <c r="C47" s="625">
        <f>SUM(C42:C46)</f>
        <v>1532.815197930003</v>
      </c>
      <c r="D47" s="625">
        <f t="shared" ref="D47:G47" si="2">SUM(D42:D46)</f>
        <v>1541.0467681200009</v>
      </c>
      <c r="E47" s="625">
        <f t="shared" si="2"/>
        <v>1480.0029680399984</v>
      </c>
      <c r="F47" s="625">
        <f t="shared" si="2"/>
        <v>1163.6637457899994</v>
      </c>
      <c r="G47" s="625">
        <f t="shared" si="2"/>
        <v>810.43276637000235</v>
      </c>
      <c r="H47" s="626">
        <f>+G47/G47</f>
        <v>1</v>
      </c>
      <c r="I47" s="627">
        <f t="shared" si="1"/>
        <v>-0.30355072992343868</v>
      </c>
      <c r="J47" s="231"/>
      <c r="K47" s="581"/>
    </row>
    <row r="48" spans="2:12" x14ac:dyDescent="0.2">
      <c r="B48" s="1110" t="s">
        <v>419</v>
      </c>
      <c r="C48" s="1110"/>
      <c r="D48" s="1110"/>
      <c r="E48" s="1110"/>
      <c r="F48" s="1110"/>
      <c r="G48" s="1110"/>
      <c r="H48" s="1110"/>
      <c r="I48" s="1110"/>
      <c r="J48" s="581"/>
      <c r="K48" s="581"/>
    </row>
    <row r="50" spans="1:15" ht="13.5" thickBot="1" x14ac:dyDescent="0.25">
      <c r="A50" s="628"/>
      <c r="B50" s="678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80"/>
      <c r="O50" s="628"/>
    </row>
    <row r="51" spans="1:15" x14ac:dyDescent="0.2">
      <c r="A51" s="628"/>
      <c r="B51" s="1059" t="s">
        <v>723</v>
      </c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1"/>
      <c r="O51" s="628"/>
    </row>
    <row r="52" spans="1:15" x14ac:dyDescent="0.2">
      <c r="A52" s="628"/>
      <c r="B52" s="1062" t="s">
        <v>607</v>
      </c>
      <c r="C52" s="1063" t="s">
        <v>689</v>
      </c>
      <c r="D52" s="1073" t="s">
        <v>608</v>
      </c>
      <c r="E52" s="1063">
        <v>2015</v>
      </c>
      <c r="F52" s="1063"/>
      <c r="G52" s="1063"/>
      <c r="H52" s="1063"/>
      <c r="I52" s="1063"/>
      <c r="J52" s="1063">
        <v>2016</v>
      </c>
      <c r="K52" s="1063"/>
      <c r="L52" s="1063"/>
      <c r="M52" s="1063"/>
      <c r="N52" s="1064"/>
      <c r="O52" s="628"/>
    </row>
    <row r="53" spans="1:15" x14ac:dyDescent="0.2">
      <c r="A53" s="628"/>
      <c r="B53" s="1062"/>
      <c r="C53" s="1063"/>
      <c r="D53" s="1073"/>
      <c r="E53" s="1063" t="s">
        <v>611</v>
      </c>
      <c r="F53" s="1063"/>
      <c r="G53" s="1063"/>
      <c r="H53" s="1065" t="s">
        <v>724</v>
      </c>
      <c r="I53" s="1063" t="s">
        <v>663</v>
      </c>
      <c r="J53" s="1063" t="s">
        <v>611</v>
      </c>
      <c r="K53" s="1063"/>
      <c r="L53" s="1063"/>
      <c r="M53" s="1065" t="s">
        <v>724</v>
      </c>
      <c r="N53" s="1064" t="s">
        <v>663</v>
      </c>
      <c r="O53" s="628"/>
    </row>
    <row r="54" spans="1:15" x14ac:dyDescent="0.2">
      <c r="A54" s="628"/>
      <c r="B54" s="1062"/>
      <c r="C54" s="1063"/>
      <c r="D54" s="1073"/>
      <c r="E54" s="629" t="s">
        <v>613</v>
      </c>
      <c r="F54" s="629" t="s">
        <v>614</v>
      </c>
      <c r="G54" s="629" t="s">
        <v>725</v>
      </c>
      <c r="H54" s="1065"/>
      <c r="I54" s="1063"/>
      <c r="J54" s="629" t="s">
        <v>613</v>
      </c>
      <c r="K54" s="629" t="s">
        <v>614</v>
      </c>
      <c r="L54" s="629" t="s">
        <v>725</v>
      </c>
      <c r="M54" s="1065"/>
      <c r="N54" s="1064"/>
      <c r="O54" s="628"/>
    </row>
    <row r="55" spans="1:15" x14ac:dyDescent="0.2">
      <c r="A55" s="628"/>
      <c r="B55" s="1067" t="s">
        <v>205</v>
      </c>
      <c r="C55" s="1068" t="s">
        <v>593</v>
      </c>
      <c r="D55" s="681" t="s">
        <v>241</v>
      </c>
      <c r="E55" s="631">
        <v>3823</v>
      </c>
      <c r="F55" s="631">
        <v>304</v>
      </c>
      <c r="G55" s="631">
        <v>3038</v>
      </c>
      <c r="H55" s="631">
        <v>24360</v>
      </c>
      <c r="I55" s="631">
        <v>14384.626479999999</v>
      </c>
      <c r="J55" s="633">
        <v>4083</v>
      </c>
      <c r="K55" s="633">
        <v>375</v>
      </c>
      <c r="L55" s="633">
        <v>3176</v>
      </c>
      <c r="M55" s="633">
        <v>29010</v>
      </c>
      <c r="N55" s="634">
        <v>29923.69241</v>
      </c>
      <c r="O55" s="628"/>
    </row>
    <row r="56" spans="1:15" x14ac:dyDescent="0.2">
      <c r="A56" s="628"/>
      <c r="B56" s="1067"/>
      <c r="C56" s="1068"/>
      <c r="D56" s="681" t="s">
        <v>244</v>
      </c>
      <c r="E56" s="631">
        <v>1172</v>
      </c>
      <c r="F56" s="631">
        <v>26</v>
      </c>
      <c r="G56" s="631">
        <v>1223</v>
      </c>
      <c r="H56" s="631">
        <v>4516</v>
      </c>
      <c r="I56" s="631">
        <v>17537.947749999999</v>
      </c>
      <c r="J56" s="633">
        <v>641</v>
      </c>
      <c r="K56" s="633">
        <v>13</v>
      </c>
      <c r="L56" s="633">
        <v>1083</v>
      </c>
      <c r="M56" s="633">
        <v>2718</v>
      </c>
      <c r="N56" s="634">
        <v>16699.034249999997</v>
      </c>
      <c r="O56" s="628"/>
    </row>
    <row r="57" spans="1:15" x14ac:dyDescent="0.2">
      <c r="A57" s="628"/>
      <c r="B57" s="1067"/>
      <c r="C57" s="1068"/>
      <c r="D57" s="681" t="s">
        <v>618</v>
      </c>
      <c r="E57" s="631">
        <v>68</v>
      </c>
      <c r="F57" s="631">
        <v>0</v>
      </c>
      <c r="G57" s="631">
        <v>0</v>
      </c>
      <c r="H57" s="631">
        <v>153</v>
      </c>
      <c r="I57" s="631">
        <v>0</v>
      </c>
      <c r="J57" s="633">
        <v>789</v>
      </c>
      <c r="K57" s="633">
        <v>22</v>
      </c>
      <c r="L57" s="631">
        <v>0</v>
      </c>
      <c r="M57" s="633">
        <v>2354</v>
      </c>
      <c r="N57" s="682">
        <v>0</v>
      </c>
      <c r="O57" s="628"/>
    </row>
    <row r="58" spans="1:15" x14ac:dyDescent="0.2">
      <c r="A58" s="628"/>
      <c r="B58" s="1067"/>
      <c r="C58" s="1068"/>
      <c r="D58" s="681" t="s">
        <v>242</v>
      </c>
      <c r="E58" s="631">
        <v>15463</v>
      </c>
      <c r="F58" s="631">
        <v>1364</v>
      </c>
      <c r="G58" s="631">
        <v>12979</v>
      </c>
      <c r="H58" s="631">
        <v>104281</v>
      </c>
      <c r="I58" s="631">
        <v>133455.71334000002</v>
      </c>
      <c r="J58" s="633">
        <v>24750</v>
      </c>
      <c r="K58" s="633">
        <v>1299</v>
      </c>
      <c r="L58" s="633">
        <v>13179</v>
      </c>
      <c r="M58" s="633">
        <v>139421</v>
      </c>
      <c r="N58" s="634">
        <v>139495.82224999997</v>
      </c>
      <c r="O58" s="628"/>
    </row>
    <row r="59" spans="1:15" x14ac:dyDescent="0.2">
      <c r="A59" s="628"/>
      <c r="B59" s="1067"/>
      <c r="C59" s="635"/>
      <c r="D59" s="636" t="s">
        <v>596</v>
      </c>
      <c r="E59" s="637">
        <v>20526</v>
      </c>
      <c r="F59" s="637">
        <v>1694</v>
      </c>
      <c r="G59" s="637">
        <v>17240</v>
      </c>
      <c r="H59" s="637">
        <v>133310</v>
      </c>
      <c r="I59" s="637">
        <v>165378.28757000001</v>
      </c>
      <c r="J59" s="637">
        <v>30263</v>
      </c>
      <c r="K59" s="637">
        <v>1709</v>
      </c>
      <c r="L59" s="637">
        <v>17438</v>
      </c>
      <c r="M59" s="637">
        <v>173503</v>
      </c>
      <c r="N59" s="638">
        <v>186118.54890999995</v>
      </c>
      <c r="O59" s="628"/>
    </row>
    <row r="60" spans="1:15" x14ac:dyDescent="0.2">
      <c r="A60" s="628"/>
      <c r="B60" s="1067"/>
      <c r="C60" s="1068" t="s">
        <v>597</v>
      </c>
      <c r="D60" s="681" t="s">
        <v>241</v>
      </c>
      <c r="E60" s="631">
        <v>3847</v>
      </c>
      <c r="F60" s="631">
        <v>301</v>
      </c>
      <c r="G60" s="631">
        <v>3082</v>
      </c>
      <c r="H60" s="631">
        <v>23384</v>
      </c>
      <c r="I60" s="631">
        <v>63837.32332000001</v>
      </c>
      <c r="J60" s="633">
        <v>4032</v>
      </c>
      <c r="K60" s="633">
        <v>364</v>
      </c>
      <c r="L60" s="633">
        <v>3081</v>
      </c>
      <c r="M60" s="633">
        <v>27457</v>
      </c>
      <c r="N60" s="634">
        <v>54054.779570000006</v>
      </c>
      <c r="O60" s="628"/>
    </row>
    <row r="61" spans="1:15" x14ac:dyDescent="0.2">
      <c r="A61" s="628"/>
      <c r="B61" s="1067"/>
      <c r="C61" s="1068"/>
      <c r="D61" s="681" t="s">
        <v>244</v>
      </c>
      <c r="E61" s="631">
        <v>889</v>
      </c>
      <c r="F61" s="631">
        <v>18</v>
      </c>
      <c r="G61" s="631">
        <v>1160</v>
      </c>
      <c r="H61" s="631">
        <v>3484</v>
      </c>
      <c r="I61" s="631">
        <v>15414.424199999999</v>
      </c>
      <c r="J61" s="633">
        <v>633</v>
      </c>
      <c r="K61" s="633">
        <v>6</v>
      </c>
      <c r="L61" s="633">
        <v>1047</v>
      </c>
      <c r="M61" s="633">
        <v>2581</v>
      </c>
      <c r="N61" s="634">
        <v>13221.643400000001</v>
      </c>
      <c r="O61" s="628"/>
    </row>
    <row r="62" spans="1:15" x14ac:dyDescent="0.2">
      <c r="A62" s="628"/>
      <c r="B62" s="1067"/>
      <c r="C62" s="1068"/>
      <c r="D62" s="681" t="s">
        <v>618</v>
      </c>
      <c r="E62" s="631">
        <v>68</v>
      </c>
      <c r="F62" s="631">
        <v>2</v>
      </c>
      <c r="G62" s="631">
        <v>0</v>
      </c>
      <c r="H62" s="631">
        <v>154</v>
      </c>
      <c r="I62" s="631">
        <v>0</v>
      </c>
      <c r="J62" s="633">
        <v>1037</v>
      </c>
      <c r="K62" s="633">
        <v>14</v>
      </c>
      <c r="L62" s="631">
        <v>0</v>
      </c>
      <c r="M62" s="633">
        <v>3138</v>
      </c>
      <c r="N62" s="682">
        <v>0</v>
      </c>
      <c r="O62" s="628"/>
    </row>
    <row r="63" spans="1:15" x14ac:dyDescent="0.2">
      <c r="A63" s="628"/>
      <c r="B63" s="1067"/>
      <c r="C63" s="1068"/>
      <c r="D63" s="681" t="s">
        <v>242</v>
      </c>
      <c r="E63" s="631">
        <v>15607</v>
      </c>
      <c r="F63" s="631">
        <v>1307</v>
      </c>
      <c r="G63" s="631">
        <v>11351</v>
      </c>
      <c r="H63" s="631">
        <v>104116</v>
      </c>
      <c r="I63" s="631">
        <v>186370.70431</v>
      </c>
      <c r="J63" s="633">
        <v>23763</v>
      </c>
      <c r="K63" s="633">
        <v>1286</v>
      </c>
      <c r="L63" s="633">
        <v>10716</v>
      </c>
      <c r="M63" s="633">
        <v>134605</v>
      </c>
      <c r="N63" s="634">
        <v>175680.70864000003</v>
      </c>
      <c r="O63" s="628"/>
    </row>
    <row r="64" spans="1:15" x14ac:dyDescent="0.2">
      <c r="A64" s="628"/>
      <c r="B64" s="1067"/>
      <c r="C64" s="635"/>
      <c r="D64" s="636" t="s">
        <v>599</v>
      </c>
      <c r="E64" s="637">
        <v>20411</v>
      </c>
      <c r="F64" s="637">
        <v>1628</v>
      </c>
      <c r="G64" s="637">
        <v>15593</v>
      </c>
      <c r="H64" s="637">
        <v>131138</v>
      </c>
      <c r="I64" s="637">
        <v>265622.45183000003</v>
      </c>
      <c r="J64" s="637">
        <v>29465</v>
      </c>
      <c r="K64" s="637">
        <v>1670</v>
      </c>
      <c r="L64" s="637">
        <v>14844</v>
      </c>
      <c r="M64" s="637">
        <v>167781</v>
      </c>
      <c r="N64" s="638">
        <v>242957.13161000004</v>
      </c>
      <c r="O64" s="628"/>
    </row>
    <row r="65" spans="1:17" ht="13.5" thickBot="1" x14ac:dyDescent="0.25">
      <c r="A65" s="628"/>
      <c r="B65" s="1069" t="s">
        <v>523</v>
      </c>
      <c r="C65" s="1070"/>
      <c r="D65" s="1070"/>
      <c r="E65" s="598">
        <v>40937</v>
      </c>
      <c r="F65" s="598">
        <v>3322</v>
      </c>
      <c r="G65" s="598">
        <v>32833</v>
      </c>
      <c r="H65" s="598">
        <v>264448</v>
      </c>
      <c r="I65" s="598">
        <v>431000.73940000008</v>
      </c>
      <c r="J65" s="598">
        <v>59728</v>
      </c>
      <c r="K65" s="598">
        <v>3379</v>
      </c>
      <c r="L65" s="598">
        <v>32282</v>
      </c>
      <c r="M65" s="598">
        <v>341284</v>
      </c>
      <c r="N65" s="640">
        <v>429075.68051999999</v>
      </c>
      <c r="O65" s="628"/>
      <c r="P65" s="641"/>
      <c r="Q65" s="641"/>
    </row>
    <row r="66" spans="1:17" x14ac:dyDescent="0.2">
      <c r="A66" s="628"/>
      <c r="B66" s="1129" t="s">
        <v>726</v>
      </c>
      <c r="C66" s="1130"/>
      <c r="D66" s="1130"/>
      <c r="E66" s="1130"/>
      <c r="F66" s="1130"/>
      <c r="G66" s="1130"/>
      <c r="H66" s="1130"/>
      <c r="I66" s="1130"/>
      <c r="J66" s="679"/>
      <c r="K66" s="679"/>
      <c r="L66" s="679"/>
      <c r="M66" s="679"/>
      <c r="N66" s="680"/>
      <c r="O66" s="628"/>
    </row>
  </sheetData>
  <mergeCells count="41">
    <mergeCell ref="B2:K2"/>
    <mergeCell ref="B4:B5"/>
    <mergeCell ref="C4:C5"/>
    <mergeCell ref="D4:H4"/>
    <mergeCell ref="I4:I5"/>
    <mergeCell ref="J4:J5"/>
    <mergeCell ref="B35:D35"/>
    <mergeCell ref="B6:B9"/>
    <mergeCell ref="B11:B13"/>
    <mergeCell ref="B15:C15"/>
    <mergeCell ref="B16:J16"/>
    <mergeCell ref="B19:B20"/>
    <mergeCell ref="C19:C20"/>
    <mergeCell ref="D19:D20"/>
    <mergeCell ref="E19:I19"/>
    <mergeCell ref="J19:J20"/>
    <mergeCell ref="K19:K20"/>
    <mergeCell ref="B21:B26"/>
    <mergeCell ref="C27:D27"/>
    <mergeCell ref="B28:B33"/>
    <mergeCell ref="C34:D34"/>
    <mergeCell ref="B36:K36"/>
    <mergeCell ref="B40:I40"/>
    <mergeCell ref="B48:I48"/>
    <mergeCell ref="B51:N51"/>
    <mergeCell ref="B52:B54"/>
    <mergeCell ref="C52:C54"/>
    <mergeCell ref="D52:D54"/>
    <mergeCell ref="E52:I52"/>
    <mergeCell ref="J52:N52"/>
    <mergeCell ref="E53:G53"/>
    <mergeCell ref="M53:M54"/>
    <mergeCell ref="N53:N54"/>
    <mergeCell ref="B55:B64"/>
    <mergeCell ref="C55:C58"/>
    <mergeCell ref="C60:C63"/>
    <mergeCell ref="B65:D65"/>
    <mergeCell ref="B66:I66"/>
    <mergeCell ref="H53:H54"/>
    <mergeCell ref="I53:I54"/>
    <mergeCell ref="J53:L53"/>
  </mergeCells>
  <pageMargins left="0.7" right="0.7" top="0.75" bottom="0.75" header="0.3" footer="0.3"/>
  <pageSetup paperSize="18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selection activeCell="B51" sqref="B51:O62"/>
    </sheetView>
  </sheetViews>
  <sheetFormatPr baseColWidth="10" defaultRowHeight="12.75" x14ac:dyDescent="0.2"/>
  <cols>
    <col min="2" max="2" width="45.42578125" customWidth="1"/>
    <col min="3" max="3" width="26.5703125" customWidth="1"/>
    <col min="4" max="4" width="32.5703125" customWidth="1"/>
    <col min="6" max="8" width="11.42578125" customWidth="1"/>
    <col min="9" max="10" width="12.5703125" customWidth="1"/>
  </cols>
  <sheetData>
    <row r="1" spans="2:18" ht="15" x14ac:dyDescent="0.25">
      <c r="B1" s="683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2:18" ht="15" x14ac:dyDescent="0.25">
      <c r="B2" s="375" t="s">
        <v>781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2:18" ht="15" x14ac:dyDescent="0.25">
      <c r="B3" s="68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2:18" ht="15" customHeight="1" thickBot="1" x14ac:dyDescent="0.3">
      <c r="B4" s="68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</row>
    <row r="5" spans="2:18" ht="15" x14ac:dyDescent="0.25">
      <c r="B5" s="1059" t="s">
        <v>689</v>
      </c>
      <c r="C5" s="1060" t="s">
        <v>690</v>
      </c>
      <c r="D5" s="1104" t="s">
        <v>691</v>
      </c>
      <c r="E5" s="1060"/>
      <c r="F5" s="1060"/>
      <c r="G5" s="1060"/>
      <c r="H5" s="1060"/>
      <c r="I5" s="1105" t="s">
        <v>5</v>
      </c>
      <c r="J5" s="1107" t="s">
        <v>6</v>
      </c>
      <c r="K5" s="424"/>
      <c r="L5" s="424"/>
      <c r="M5" s="424"/>
      <c r="N5" s="424"/>
      <c r="O5" s="424"/>
      <c r="P5" s="424"/>
      <c r="Q5" s="424"/>
      <c r="R5" s="424"/>
    </row>
    <row r="6" spans="2:18" ht="15" x14ac:dyDescent="0.25">
      <c r="B6" s="1062"/>
      <c r="C6" s="1063"/>
      <c r="D6" s="582">
        <v>2012</v>
      </c>
      <c r="E6" s="582">
        <v>2013</v>
      </c>
      <c r="F6" s="582">
        <v>2014</v>
      </c>
      <c r="G6" s="582">
        <v>2015</v>
      </c>
      <c r="H6" s="582">
        <v>2016</v>
      </c>
      <c r="I6" s="1106"/>
      <c r="J6" s="1108"/>
      <c r="K6" s="424"/>
      <c r="L6" s="424"/>
      <c r="M6" s="424"/>
      <c r="N6" s="424"/>
      <c r="O6" s="424"/>
      <c r="P6" s="424"/>
      <c r="Q6" s="424"/>
      <c r="R6" s="424"/>
    </row>
    <row r="7" spans="2:18" ht="15" x14ac:dyDescent="0.25">
      <c r="B7" s="1086" t="s">
        <v>692</v>
      </c>
      <c r="C7" s="583" t="s">
        <v>681</v>
      </c>
      <c r="D7" s="666">
        <v>199</v>
      </c>
      <c r="E7" s="666">
        <v>209</v>
      </c>
      <c r="F7" s="666">
        <v>240</v>
      </c>
      <c r="G7" s="666">
        <v>163</v>
      </c>
      <c r="H7" s="666">
        <v>237</v>
      </c>
      <c r="I7" s="667">
        <v>0.68695652173913047</v>
      </c>
      <c r="J7" s="596">
        <v>0.45398773006134974</v>
      </c>
      <c r="K7" s="424"/>
      <c r="L7" s="653"/>
      <c r="M7" s="653"/>
      <c r="N7" s="424"/>
      <c r="O7" s="424"/>
      <c r="P7" s="424"/>
      <c r="Q7" s="424"/>
      <c r="R7" s="424"/>
    </row>
    <row r="8" spans="2:18" ht="24" x14ac:dyDescent="0.25">
      <c r="B8" s="1087"/>
      <c r="C8" s="583" t="s">
        <v>693</v>
      </c>
      <c r="D8" s="666">
        <v>80</v>
      </c>
      <c r="E8" s="666">
        <v>67</v>
      </c>
      <c r="F8" s="666">
        <v>82</v>
      </c>
      <c r="G8" s="666">
        <v>80</v>
      </c>
      <c r="H8" s="666">
        <v>92</v>
      </c>
      <c r="I8" s="667">
        <v>0.26666666666666666</v>
      </c>
      <c r="J8" s="596">
        <v>0.14999999999999991</v>
      </c>
      <c r="K8" s="424"/>
      <c r="L8" s="653"/>
      <c r="M8" s="653"/>
      <c r="N8" s="424"/>
      <c r="O8" s="424"/>
      <c r="P8" s="424"/>
      <c r="Q8" s="424"/>
      <c r="R8" s="424"/>
    </row>
    <row r="9" spans="2:18" ht="15" x14ac:dyDescent="0.25">
      <c r="B9" s="1087"/>
      <c r="C9" s="583" t="s">
        <v>683</v>
      </c>
      <c r="D9" s="666">
        <v>0</v>
      </c>
      <c r="E9" s="666">
        <v>0</v>
      </c>
      <c r="F9" s="666">
        <v>1</v>
      </c>
      <c r="G9" s="666">
        <v>0</v>
      </c>
      <c r="H9" s="666">
        <v>16</v>
      </c>
      <c r="I9" s="667">
        <v>4.6376811594202899E-2</v>
      </c>
      <c r="J9" s="596" t="s">
        <v>257</v>
      </c>
      <c r="K9" s="424"/>
      <c r="L9" s="653"/>
      <c r="M9" s="653"/>
      <c r="N9" s="424"/>
      <c r="O9" s="424"/>
      <c r="P9" s="424"/>
      <c r="Q9" s="424"/>
      <c r="R9" s="424"/>
    </row>
    <row r="10" spans="2:18" ht="15" x14ac:dyDescent="0.25">
      <c r="B10" s="1088"/>
      <c r="C10" s="591" t="s">
        <v>694</v>
      </c>
      <c r="D10" s="668">
        <v>279</v>
      </c>
      <c r="E10" s="668">
        <v>276</v>
      </c>
      <c r="F10" s="668">
        <v>323</v>
      </c>
      <c r="G10" s="668">
        <v>243</v>
      </c>
      <c r="H10" s="668">
        <v>345</v>
      </c>
      <c r="I10" s="669">
        <v>1</v>
      </c>
      <c r="J10" s="594">
        <v>0.41975308641975317</v>
      </c>
      <c r="K10" s="424"/>
      <c r="L10" s="653"/>
      <c r="M10" s="653"/>
      <c r="N10" s="424"/>
      <c r="O10" s="424"/>
      <c r="P10" s="424"/>
      <c r="Q10" s="424"/>
      <c r="R10" s="424"/>
    </row>
    <row r="11" spans="2:18" ht="15" x14ac:dyDescent="0.25">
      <c r="B11" s="1086" t="s">
        <v>695</v>
      </c>
      <c r="C11" s="583" t="s">
        <v>672</v>
      </c>
      <c r="D11" s="666">
        <v>995</v>
      </c>
      <c r="E11" s="666">
        <v>934</v>
      </c>
      <c r="F11" s="666">
        <v>828</v>
      </c>
      <c r="G11" s="666">
        <v>771</v>
      </c>
      <c r="H11" s="666">
        <v>1788</v>
      </c>
      <c r="I11" s="667">
        <v>0.99278178789561355</v>
      </c>
      <c r="J11" s="596">
        <v>1.3190661478599224</v>
      </c>
      <c r="K11" s="424"/>
      <c r="L11" s="653"/>
      <c r="M11" s="653"/>
      <c r="N11" s="424"/>
      <c r="O11" s="424"/>
      <c r="P11" s="424"/>
      <c r="Q11" s="424"/>
      <c r="R11" s="424"/>
    </row>
    <row r="12" spans="2:18" ht="15" x14ac:dyDescent="0.25">
      <c r="B12" s="1087"/>
      <c r="C12" s="583" t="s">
        <v>673</v>
      </c>
      <c r="D12" s="666">
        <v>2</v>
      </c>
      <c r="E12" s="666">
        <v>2</v>
      </c>
      <c r="F12" s="666">
        <v>2</v>
      </c>
      <c r="G12" s="666">
        <v>13</v>
      </c>
      <c r="H12" s="666">
        <v>12</v>
      </c>
      <c r="I12" s="667">
        <v>6.6629650194336481E-3</v>
      </c>
      <c r="J12" s="596">
        <v>-7.6923076923076872E-2</v>
      </c>
      <c r="K12" s="424"/>
      <c r="L12" s="653"/>
      <c r="M12" s="653"/>
      <c r="N12" s="424"/>
      <c r="O12" s="424"/>
      <c r="P12" s="424"/>
      <c r="Q12" s="424"/>
      <c r="R12" s="424"/>
    </row>
    <row r="13" spans="2:18" ht="15" x14ac:dyDescent="0.25">
      <c r="B13" s="1087"/>
      <c r="C13" s="583" t="s">
        <v>674</v>
      </c>
      <c r="D13" s="666">
        <v>2</v>
      </c>
      <c r="E13" s="666">
        <v>1</v>
      </c>
      <c r="F13" s="666">
        <v>0</v>
      </c>
      <c r="G13" s="666">
        <v>0</v>
      </c>
      <c r="H13" s="666">
        <v>1</v>
      </c>
      <c r="I13" s="667">
        <v>5.5524708495280405E-4</v>
      </c>
      <c r="J13" s="596" t="s">
        <v>257</v>
      </c>
      <c r="K13" s="424"/>
      <c r="L13" s="653"/>
      <c r="M13" s="653"/>
      <c r="N13" s="424"/>
      <c r="O13" s="424"/>
      <c r="P13" s="424"/>
      <c r="Q13" s="424"/>
      <c r="R13" s="424"/>
    </row>
    <row r="14" spans="2:18" ht="15" x14ac:dyDescent="0.25">
      <c r="B14" s="1088"/>
      <c r="C14" s="591" t="s">
        <v>696</v>
      </c>
      <c r="D14" s="668">
        <v>999</v>
      </c>
      <c r="E14" s="668">
        <v>937</v>
      </c>
      <c r="F14" s="668">
        <v>830</v>
      </c>
      <c r="G14" s="668">
        <v>784</v>
      </c>
      <c r="H14" s="668">
        <v>1801</v>
      </c>
      <c r="I14" s="669">
        <v>1</v>
      </c>
      <c r="J14" s="594">
        <v>1.2971938775510203</v>
      </c>
      <c r="K14" s="424"/>
      <c r="L14" s="653"/>
      <c r="M14" s="653"/>
      <c r="N14" s="424"/>
      <c r="O14" s="424"/>
      <c r="P14" s="424"/>
      <c r="Q14" s="424"/>
      <c r="R14" s="424"/>
    </row>
    <row r="15" spans="2:18" ht="15.75" thickBot="1" x14ac:dyDescent="0.3">
      <c r="B15" s="1147" t="s">
        <v>621</v>
      </c>
      <c r="C15" s="1148"/>
      <c r="D15" s="671">
        <v>1278</v>
      </c>
      <c r="E15" s="671">
        <v>1213</v>
      </c>
      <c r="F15" s="671">
        <v>1153</v>
      </c>
      <c r="G15" s="671">
        <v>1027</v>
      </c>
      <c r="H15" s="671">
        <v>2146</v>
      </c>
      <c r="I15" s="672"/>
      <c r="J15" s="600">
        <v>1.089581304771178</v>
      </c>
      <c r="K15" s="424"/>
      <c r="L15" s="424"/>
      <c r="M15" s="653"/>
      <c r="N15" s="424"/>
      <c r="O15" s="424"/>
      <c r="P15" s="424"/>
      <c r="Q15" s="424"/>
      <c r="R15" s="424"/>
    </row>
    <row r="16" spans="2:18" ht="14.45" customHeight="1" x14ac:dyDescent="0.25">
      <c r="B16" s="1079" t="s">
        <v>20</v>
      </c>
      <c r="C16" s="1079"/>
      <c r="D16" s="1079"/>
      <c r="E16" s="1079"/>
      <c r="F16" s="1079"/>
      <c r="G16" s="1079"/>
      <c r="H16" s="1079"/>
      <c r="I16" s="1079"/>
      <c r="J16" s="1079"/>
      <c r="K16" s="424"/>
      <c r="L16" s="424"/>
      <c r="M16" s="424"/>
      <c r="N16" s="424"/>
      <c r="O16" s="424"/>
      <c r="P16" s="424"/>
      <c r="Q16" s="424"/>
      <c r="R16" s="424"/>
    </row>
    <row r="17" spans="2:18" ht="15" x14ac:dyDescent="0.25">
      <c r="B17" s="68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</row>
    <row r="18" spans="2:18" ht="15.75" thickBot="1" x14ac:dyDescent="0.3">
      <c r="B18" s="68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</row>
    <row r="19" spans="2:18" ht="15" x14ac:dyDescent="0.25">
      <c r="B19" s="1059" t="s">
        <v>697</v>
      </c>
      <c r="C19" s="1149" t="s">
        <v>25</v>
      </c>
      <c r="D19" s="1149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  <c r="L19" s="424"/>
      <c r="M19" s="424"/>
      <c r="N19" s="424"/>
      <c r="O19" s="424"/>
      <c r="P19" s="424"/>
      <c r="Q19" s="424"/>
      <c r="R19" s="424"/>
    </row>
    <row r="20" spans="2:18" ht="15" x14ac:dyDescent="0.25">
      <c r="B20" s="1062"/>
      <c r="C20" s="1150"/>
      <c r="D20" s="1150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  <c r="L20" s="424"/>
      <c r="M20" s="424"/>
      <c r="N20" s="424"/>
      <c r="O20" s="424"/>
      <c r="P20" s="424"/>
      <c r="Q20" s="424"/>
      <c r="R20" s="424"/>
    </row>
    <row r="21" spans="2:18" ht="15" x14ac:dyDescent="0.25">
      <c r="B21" s="1086" t="s">
        <v>699</v>
      </c>
      <c r="C21" s="602" t="s">
        <v>29</v>
      </c>
      <c r="D21" s="610" t="s">
        <v>394</v>
      </c>
      <c r="E21" s="603">
        <v>1054.57095022</v>
      </c>
      <c r="F21" s="603">
        <v>1433.2065067399997</v>
      </c>
      <c r="G21" s="603">
        <v>1020.9009948599999</v>
      </c>
      <c r="H21" s="603">
        <v>930.06847298999992</v>
      </c>
      <c r="I21" s="603">
        <v>931.60477647000005</v>
      </c>
      <c r="J21" s="604">
        <f>+I21/I27</f>
        <v>0.49099901055890366</v>
      </c>
      <c r="K21" s="605">
        <f>+IF(H21=0,"-",(I21/H21-1))</f>
        <v>1.6518176076447677E-3</v>
      </c>
      <c r="L21" s="424"/>
      <c r="M21" s="424"/>
      <c r="N21" s="424"/>
      <c r="O21" s="424"/>
      <c r="P21" s="424"/>
      <c r="Q21" s="424"/>
      <c r="R21" s="424"/>
    </row>
    <row r="22" spans="2:18" ht="24" x14ac:dyDescent="0.25">
      <c r="B22" s="1087"/>
      <c r="C22" s="602" t="s">
        <v>49</v>
      </c>
      <c r="D22" s="610" t="s">
        <v>50</v>
      </c>
      <c r="E22" s="603">
        <v>797.19848322000007</v>
      </c>
      <c r="F22" s="603">
        <v>847.48794760999988</v>
      </c>
      <c r="G22" s="603">
        <v>799.19772837000016</v>
      </c>
      <c r="H22" s="603">
        <v>424.26261883000006</v>
      </c>
      <c r="I22" s="603">
        <v>517.99894096000003</v>
      </c>
      <c r="J22" s="604">
        <f>+I22/I27</f>
        <v>0.2730095142337543</v>
      </c>
      <c r="K22" s="605">
        <f t="shared" ref="K22:K35" si="0">+IF(H22=0,"-",(I22/H22-1))</f>
        <v>0.2209393851112762</v>
      </c>
      <c r="L22" s="424"/>
      <c r="M22" s="424"/>
      <c r="N22" s="424"/>
      <c r="O22" s="424"/>
      <c r="P22" s="424"/>
      <c r="Q22" s="424"/>
      <c r="R22" s="424"/>
    </row>
    <row r="23" spans="2:18" ht="24" x14ac:dyDescent="0.25">
      <c r="B23" s="1087"/>
      <c r="C23" s="602" t="s">
        <v>782</v>
      </c>
      <c r="D23" s="610" t="s">
        <v>783</v>
      </c>
      <c r="E23" s="603">
        <v>161.31440092000003</v>
      </c>
      <c r="F23" s="603">
        <v>209.01848647999998</v>
      </c>
      <c r="G23" s="603">
        <v>130.98980365</v>
      </c>
      <c r="H23" s="603">
        <v>196.85068969999998</v>
      </c>
      <c r="I23" s="603">
        <v>221.27657422999999</v>
      </c>
      <c r="J23" s="604">
        <f>+I23/I27</f>
        <v>0.11662303774189857</v>
      </c>
      <c r="K23" s="605">
        <f t="shared" si="0"/>
        <v>0.12408330683130964</v>
      </c>
      <c r="L23" s="424"/>
      <c r="M23" s="424"/>
      <c r="N23" s="424"/>
      <c r="O23" s="424"/>
      <c r="P23" s="424"/>
      <c r="Q23" s="424"/>
      <c r="R23" s="424"/>
    </row>
    <row r="24" spans="2:18" ht="36" x14ac:dyDescent="0.25">
      <c r="B24" s="1087"/>
      <c r="C24" s="602" t="s">
        <v>784</v>
      </c>
      <c r="D24" s="610" t="s">
        <v>785</v>
      </c>
      <c r="E24" s="603">
        <v>32.663262290000006</v>
      </c>
      <c r="F24" s="603">
        <v>39.06534284</v>
      </c>
      <c r="G24" s="603">
        <v>25.068414359999995</v>
      </c>
      <c r="H24" s="603">
        <v>34.531848250000003</v>
      </c>
      <c r="I24" s="603">
        <v>90.730771040000008</v>
      </c>
      <c r="J24" s="604">
        <f>+I24/I27</f>
        <v>4.781933276114006E-2</v>
      </c>
      <c r="K24" s="605">
        <v>1.629</v>
      </c>
      <c r="L24" s="653"/>
      <c r="M24" s="424"/>
      <c r="N24" s="424"/>
      <c r="O24" s="424"/>
      <c r="P24" s="424"/>
      <c r="Q24" s="424"/>
      <c r="R24" s="424"/>
    </row>
    <row r="25" spans="2:18" ht="36" x14ac:dyDescent="0.25">
      <c r="B25" s="1087"/>
      <c r="C25" s="602" t="s">
        <v>786</v>
      </c>
      <c r="D25" s="610" t="s">
        <v>787</v>
      </c>
      <c r="E25" s="603">
        <v>8.7280130800000002</v>
      </c>
      <c r="F25" s="603">
        <v>17.754971859999998</v>
      </c>
      <c r="G25" s="603">
        <v>11.590140270000003</v>
      </c>
      <c r="H25" s="603">
        <v>9.8328821999999967</v>
      </c>
      <c r="I25" s="603">
        <v>34.5989437</v>
      </c>
      <c r="J25" s="604">
        <f>+I25/I27</f>
        <v>1.8235251205402411E-2</v>
      </c>
      <c r="K25" s="605">
        <v>2.5310000000000001</v>
      </c>
      <c r="L25" s="424"/>
      <c r="M25" s="424"/>
      <c r="N25" s="424"/>
      <c r="O25" s="424"/>
      <c r="P25" s="424"/>
      <c r="Q25" s="424"/>
      <c r="R25" s="424"/>
    </row>
    <row r="26" spans="2:18" ht="15" x14ac:dyDescent="0.25">
      <c r="B26" s="1087"/>
      <c r="C26" s="655" t="s">
        <v>85</v>
      </c>
      <c r="D26" s="655"/>
      <c r="E26" s="603">
        <v>135.61067250000005</v>
      </c>
      <c r="F26" s="603">
        <v>127.84038327000002</v>
      </c>
      <c r="G26" s="603">
        <v>109.52311024999997</v>
      </c>
      <c r="H26" s="603">
        <v>45.488041029999984</v>
      </c>
      <c r="I26" s="603">
        <v>101.15588729000001</v>
      </c>
      <c r="J26" s="604">
        <f>+I26/I27</f>
        <v>5.3313853498900984E-2</v>
      </c>
      <c r="K26" s="605">
        <f t="shared" si="0"/>
        <v>1.2237908030219704</v>
      </c>
      <c r="L26" s="424"/>
      <c r="M26" s="424"/>
      <c r="N26" s="424"/>
      <c r="O26" s="424"/>
      <c r="P26" s="424"/>
      <c r="Q26" s="424"/>
      <c r="R26" s="424"/>
    </row>
    <row r="27" spans="2:18" ht="25.5" customHeight="1" x14ac:dyDescent="0.25">
      <c r="B27" s="1088"/>
      <c r="C27" s="685" t="s">
        <v>788</v>
      </c>
      <c r="D27" s="686"/>
      <c r="E27" s="607">
        <v>2190.0857822299999</v>
      </c>
      <c r="F27" s="607">
        <v>2674.3736387999993</v>
      </c>
      <c r="G27" s="607">
        <v>2097.2701917599998</v>
      </c>
      <c r="H27" s="607">
        <v>1641.034553</v>
      </c>
      <c r="I27" s="607">
        <v>1897.3658936900001</v>
      </c>
      <c r="J27" s="608">
        <f>+I27/I27</f>
        <v>1</v>
      </c>
      <c r="K27" s="609">
        <f t="shared" si="0"/>
        <v>0.15620106244648957</v>
      </c>
      <c r="L27" s="424"/>
      <c r="M27" s="424"/>
      <c r="N27" s="424"/>
      <c r="O27" s="424"/>
      <c r="P27" s="424"/>
      <c r="Q27" s="424"/>
      <c r="R27" s="424"/>
    </row>
    <row r="28" spans="2:18" ht="24" x14ac:dyDescent="0.25">
      <c r="B28" s="1086" t="s">
        <v>708</v>
      </c>
      <c r="C28" s="602" t="s">
        <v>789</v>
      </c>
      <c r="D28" s="232" t="s">
        <v>790</v>
      </c>
      <c r="E28" s="603">
        <v>0</v>
      </c>
      <c r="F28" s="603">
        <v>0</v>
      </c>
      <c r="G28" s="603">
        <v>0</v>
      </c>
      <c r="H28" s="603">
        <v>0</v>
      </c>
      <c r="I28" s="603">
        <v>161.40303379000002</v>
      </c>
      <c r="J28" s="604">
        <f>+I28/I34</f>
        <v>0.40798498166088887</v>
      </c>
      <c r="K28" s="605" t="str">
        <f t="shared" si="0"/>
        <v>-</v>
      </c>
      <c r="L28" s="424"/>
      <c r="M28" s="424"/>
      <c r="N28" s="424"/>
      <c r="O28" s="424"/>
      <c r="P28" s="424"/>
      <c r="Q28" s="424"/>
      <c r="R28" s="424"/>
    </row>
    <row r="29" spans="2:18" ht="24" x14ac:dyDescent="0.25">
      <c r="B29" s="1087"/>
      <c r="C29" s="602" t="s">
        <v>769</v>
      </c>
      <c r="D29" s="610" t="s">
        <v>791</v>
      </c>
      <c r="E29" s="603">
        <v>139.13840944</v>
      </c>
      <c r="F29" s="603">
        <v>245.47575979000001</v>
      </c>
      <c r="G29" s="603">
        <v>201.16658175000001</v>
      </c>
      <c r="H29" s="603">
        <v>157.91004948999998</v>
      </c>
      <c r="I29" s="603">
        <v>132.87842017</v>
      </c>
      <c r="J29" s="604">
        <f>+I29/I34</f>
        <v>0.3358821612158826</v>
      </c>
      <c r="K29" s="605">
        <v>-0.158</v>
      </c>
      <c r="L29" s="424"/>
      <c r="M29" s="424"/>
      <c r="N29" s="424"/>
      <c r="O29" s="424"/>
      <c r="P29" s="424"/>
      <c r="Q29" s="424"/>
      <c r="R29" s="424"/>
    </row>
    <row r="30" spans="2:18" ht="15" x14ac:dyDescent="0.25">
      <c r="B30" s="1087"/>
      <c r="C30" s="602" t="s">
        <v>764</v>
      </c>
      <c r="D30" s="610" t="s">
        <v>376</v>
      </c>
      <c r="E30" s="603">
        <v>82.05268049</v>
      </c>
      <c r="F30" s="603">
        <v>89.310414399999999</v>
      </c>
      <c r="G30" s="603">
        <v>80.33355727</v>
      </c>
      <c r="H30" s="603">
        <v>87.417855250000002</v>
      </c>
      <c r="I30" s="603">
        <v>82.092582719999982</v>
      </c>
      <c r="J30" s="604">
        <f>+I30/I34</f>
        <v>0.20750874422280702</v>
      </c>
      <c r="K30" s="605">
        <v>-6.0999999999999999E-2</v>
      </c>
      <c r="L30" s="424"/>
      <c r="M30" s="424"/>
      <c r="N30" s="424"/>
      <c r="O30" s="424"/>
      <c r="P30" s="424"/>
      <c r="Q30" s="424"/>
      <c r="R30" s="424"/>
    </row>
    <row r="31" spans="2:18" ht="15" x14ac:dyDescent="0.25">
      <c r="B31" s="1087"/>
      <c r="C31" s="602" t="s">
        <v>792</v>
      </c>
      <c r="D31" s="610" t="s">
        <v>793</v>
      </c>
      <c r="E31" s="603">
        <v>20.554330019999998</v>
      </c>
      <c r="F31" s="603">
        <v>20.850455090000001</v>
      </c>
      <c r="G31" s="603">
        <v>17.864166169999997</v>
      </c>
      <c r="H31" s="603">
        <v>3.6777976400000001</v>
      </c>
      <c r="I31" s="603">
        <v>8.100392209999999</v>
      </c>
      <c r="J31" s="604">
        <f>+I31/I34</f>
        <v>2.04756892707652E-2</v>
      </c>
      <c r="K31" s="605">
        <v>1.1890000000000001</v>
      </c>
      <c r="L31" s="424"/>
      <c r="M31" s="424"/>
      <c r="N31" s="424"/>
      <c r="O31" s="424"/>
      <c r="P31" s="424"/>
      <c r="Q31" s="424"/>
      <c r="R31" s="424"/>
    </row>
    <row r="32" spans="2:18" ht="15" x14ac:dyDescent="0.25">
      <c r="B32" s="1087"/>
      <c r="C32" s="602" t="s">
        <v>794</v>
      </c>
      <c r="D32" s="610" t="s">
        <v>795</v>
      </c>
      <c r="E32" s="603">
        <v>38.834918849999994</v>
      </c>
      <c r="F32" s="603">
        <v>15.91943818</v>
      </c>
      <c r="G32" s="603">
        <v>11.822000409999999</v>
      </c>
      <c r="H32" s="603">
        <v>5.5446391300000002</v>
      </c>
      <c r="I32" s="603">
        <v>7.8295476099999997</v>
      </c>
      <c r="J32" s="604">
        <f>+I32/I34</f>
        <v>1.9791064412302366E-2</v>
      </c>
      <c r="K32" s="605">
        <v>0.41799999999999998</v>
      </c>
      <c r="L32" s="424"/>
      <c r="M32" s="653"/>
      <c r="N32" s="424"/>
      <c r="O32" s="424"/>
      <c r="P32" s="424"/>
      <c r="Q32" s="424"/>
      <c r="R32" s="424"/>
    </row>
    <row r="33" spans="2:18" ht="15" x14ac:dyDescent="0.25">
      <c r="B33" s="1087"/>
      <c r="C33" s="655" t="s">
        <v>85</v>
      </c>
      <c r="D33" s="655"/>
      <c r="E33" s="603">
        <v>139.04518145999998</v>
      </c>
      <c r="F33" s="603">
        <v>106.92134809000001</v>
      </c>
      <c r="G33" s="603">
        <v>167.33208738999997</v>
      </c>
      <c r="H33" s="603">
        <v>34.662408650000003</v>
      </c>
      <c r="I33" s="603">
        <v>3.3062568299999997</v>
      </c>
      <c r="J33" s="604">
        <f>+I33/I34</f>
        <v>8.3573592173538918E-3</v>
      </c>
      <c r="K33" s="605">
        <v>-0.90500000000000003</v>
      </c>
      <c r="L33" s="424"/>
      <c r="M33" s="424"/>
      <c r="N33" s="424"/>
      <c r="O33" s="424"/>
      <c r="P33" s="424"/>
      <c r="Q33" s="424"/>
      <c r="R33" s="424"/>
    </row>
    <row r="34" spans="2:18" ht="25.5" customHeight="1" x14ac:dyDescent="0.25">
      <c r="B34" s="1088"/>
      <c r="C34" s="685" t="s">
        <v>434</v>
      </c>
      <c r="D34" s="686"/>
      <c r="E34" s="607">
        <v>419.62552025999997</v>
      </c>
      <c r="F34" s="607">
        <v>478.47741555000005</v>
      </c>
      <c r="G34" s="607">
        <v>478.51839298999994</v>
      </c>
      <c r="H34" s="607">
        <v>289.21275015999998</v>
      </c>
      <c r="I34" s="607">
        <v>395.61023333000003</v>
      </c>
      <c r="J34" s="608">
        <f>+I34/I34</f>
        <v>1</v>
      </c>
      <c r="K34" s="609">
        <f t="shared" si="0"/>
        <v>0.36788655794441349</v>
      </c>
      <c r="L34" s="424"/>
      <c r="M34" s="424"/>
      <c r="N34" s="424"/>
      <c r="O34" s="424"/>
      <c r="P34" s="424"/>
      <c r="Q34" s="424"/>
      <c r="R34" s="424"/>
    </row>
    <row r="35" spans="2:18" ht="15.75" thickBot="1" x14ac:dyDescent="0.3">
      <c r="B35" s="1144" t="s">
        <v>796</v>
      </c>
      <c r="C35" s="1145"/>
      <c r="D35" s="1146"/>
      <c r="E35" s="611">
        <v>2609.7113024900004</v>
      </c>
      <c r="F35" s="611">
        <v>3152.8510543499992</v>
      </c>
      <c r="G35" s="611">
        <v>2575.7885847499992</v>
      </c>
      <c r="H35" s="611">
        <v>1930.24730316</v>
      </c>
      <c r="I35" s="611">
        <v>2292.9761270200001</v>
      </c>
      <c r="J35" s="612"/>
      <c r="K35" s="613">
        <f t="shared" si="0"/>
        <v>0.18791831661475622</v>
      </c>
      <c r="L35" s="424"/>
      <c r="M35" s="424"/>
      <c r="N35" s="424"/>
      <c r="O35" s="424"/>
      <c r="P35" s="424"/>
      <c r="Q35" s="424"/>
      <c r="R35" s="424"/>
    </row>
    <row r="36" spans="2:18" ht="14.45" customHeight="1" x14ac:dyDescent="0.25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  <c r="L36" s="424"/>
      <c r="M36" s="424"/>
      <c r="N36" s="424"/>
      <c r="O36" s="424"/>
      <c r="P36" s="424"/>
      <c r="Q36" s="424"/>
      <c r="R36" s="424"/>
    </row>
    <row r="37" spans="2:18" ht="15" x14ac:dyDescent="0.25">
      <c r="B37" s="68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</row>
    <row r="38" spans="2:18" ht="15" x14ac:dyDescent="0.25">
      <c r="B38" s="68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</row>
    <row r="39" spans="2:18" ht="15.75" thickBot="1" x14ac:dyDescent="0.3">
      <c r="B39" s="68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</row>
    <row r="40" spans="2:18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  <c r="L40" s="424"/>
      <c r="M40" s="424"/>
      <c r="N40" s="424"/>
      <c r="O40" s="424"/>
      <c r="P40" s="424"/>
      <c r="Q40" s="424"/>
      <c r="R40" s="424"/>
    </row>
    <row r="41" spans="2:18" ht="24" x14ac:dyDescent="0.25">
      <c r="B41" s="687" t="s">
        <v>720</v>
      </c>
      <c r="C41" s="688">
        <v>2012</v>
      </c>
      <c r="D41" s="688">
        <v>2013</v>
      </c>
      <c r="E41" s="688">
        <v>2014</v>
      </c>
      <c r="F41" s="689">
        <v>2015</v>
      </c>
      <c r="G41" s="689">
        <v>2016</v>
      </c>
      <c r="H41" s="689" t="s">
        <v>5</v>
      </c>
      <c r="I41" s="690" t="s">
        <v>6</v>
      </c>
      <c r="J41" s="424"/>
      <c r="K41" s="424"/>
      <c r="L41" s="424"/>
      <c r="M41" s="424"/>
      <c r="N41" s="424"/>
      <c r="O41" s="424"/>
      <c r="P41" s="424"/>
      <c r="Q41" s="424"/>
      <c r="R41" s="424"/>
    </row>
    <row r="42" spans="2:18" ht="15" x14ac:dyDescent="0.25">
      <c r="B42" s="618" t="s">
        <v>491</v>
      </c>
      <c r="C42" s="691">
        <v>32.868722979999923</v>
      </c>
      <c r="D42" s="691">
        <v>32.09516770999997</v>
      </c>
      <c r="E42" s="691">
        <v>35.940680689999922</v>
      </c>
      <c r="F42" s="691">
        <v>29.208380670000039</v>
      </c>
      <c r="G42" s="691">
        <v>19.660195379999983</v>
      </c>
      <c r="H42" s="620">
        <f>+G42/G47</f>
        <v>2.4258885123882242E-2</v>
      </c>
      <c r="I42" s="621">
        <f>+IF(F42&gt;0,(G42/F42-1),"-")</f>
        <v>-0.32689882393264647</v>
      </c>
      <c r="J42" s="424"/>
      <c r="K42" s="424"/>
      <c r="L42" s="424"/>
      <c r="M42" s="424"/>
      <c r="N42" s="424"/>
      <c r="O42" s="424"/>
      <c r="P42" s="424"/>
      <c r="Q42" s="424"/>
      <c r="R42" s="424"/>
    </row>
    <row r="43" spans="2:18" ht="15" x14ac:dyDescent="0.25">
      <c r="B43" s="675" t="s">
        <v>492</v>
      </c>
      <c r="C43" s="691">
        <v>1330.7084963700029</v>
      </c>
      <c r="D43" s="691">
        <v>1280.9443257000009</v>
      </c>
      <c r="E43" s="691">
        <v>1219.7247606499986</v>
      </c>
      <c r="F43" s="691">
        <v>937.70774050999933</v>
      </c>
      <c r="G43" s="691">
        <v>619.39868956000237</v>
      </c>
      <c r="H43" s="692">
        <f>+G43/G47</f>
        <v>0.76428140033668934</v>
      </c>
      <c r="I43" s="621">
        <f t="shared" ref="I43:I47" si="1">+IF(F43&gt;0,(G43/F43-1),"-")</f>
        <v>-0.3394544346801226</v>
      </c>
      <c r="J43" s="424"/>
      <c r="K43" s="424"/>
      <c r="L43" s="424"/>
      <c r="M43" s="424"/>
      <c r="N43" s="424"/>
      <c r="O43" s="424"/>
      <c r="P43" s="424"/>
      <c r="Q43" s="424"/>
      <c r="R43" s="424"/>
    </row>
    <row r="44" spans="2:18" ht="24" x14ac:dyDescent="0.25">
      <c r="B44" s="618" t="s">
        <v>493</v>
      </c>
      <c r="C44" s="691">
        <v>167.86094634</v>
      </c>
      <c r="D44" s="691">
        <v>226.41492679999999</v>
      </c>
      <c r="E44" s="691">
        <v>222.25972529000001</v>
      </c>
      <c r="F44" s="691">
        <v>194.24091656000002</v>
      </c>
      <c r="G44" s="691">
        <v>168.76302566000001</v>
      </c>
      <c r="H44" s="692">
        <f>+G44/G47</f>
        <v>0.20823815702307302</v>
      </c>
      <c r="I44" s="621">
        <f t="shared" si="1"/>
        <v>-0.13116644706590441</v>
      </c>
      <c r="J44" s="424"/>
      <c r="K44" s="424"/>
      <c r="L44" s="424"/>
      <c r="M44" s="424"/>
      <c r="N44" s="424"/>
      <c r="O44" s="424"/>
      <c r="P44" s="424"/>
      <c r="Q44" s="424"/>
      <c r="R44" s="424"/>
    </row>
    <row r="45" spans="2:18" ht="15" x14ac:dyDescent="0.25">
      <c r="B45" s="618" t="s">
        <v>797</v>
      </c>
      <c r="C45" s="691">
        <v>0</v>
      </c>
      <c r="D45" s="691">
        <v>0</v>
      </c>
      <c r="E45" s="691">
        <v>0</v>
      </c>
      <c r="F45" s="691">
        <v>0</v>
      </c>
      <c r="G45" s="691">
        <v>0</v>
      </c>
      <c r="H45" s="692">
        <f>+G45/G47</f>
        <v>0</v>
      </c>
      <c r="I45" s="621" t="str">
        <f t="shared" si="1"/>
        <v>-</v>
      </c>
      <c r="J45" s="424"/>
      <c r="K45" s="424"/>
      <c r="L45" s="424"/>
      <c r="M45" s="424"/>
      <c r="N45" s="424"/>
      <c r="O45" s="424"/>
      <c r="P45" s="424"/>
      <c r="Q45" s="424"/>
      <c r="R45" s="424"/>
    </row>
    <row r="46" spans="2:18" ht="15" x14ac:dyDescent="0.25">
      <c r="B46" s="618" t="s">
        <v>495</v>
      </c>
      <c r="C46" s="691">
        <v>1.3770322400000001</v>
      </c>
      <c r="D46" s="691">
        <v>1.5923479099999995</v>
      </c>
      <c r="E46" s="691">
        <v>2.0778014099999997</v>
      </c>
      <c r="F46" s="691">
        <v>2.5067080499999994</v>
      </c>
      <c r="G46" s="691">
        <v>2.6108557699999997</v>
      </c>
      <c r="H46" s="692">
        <f>+G46/G47</f>
        <v>3.2215575163554232E-3</v>
      </c>
      <c r="I46" s="621">
        <f t="shared" si="1"/>
        <v>4.1547606630935929E-2</v>
      </c>
      <c r="J46" s="424"/>
      <c r="K46" s="424"/>
      <c r="L46" s="424"/>
      <c r="M46" s="424"/>
      <c r="N46" s="424"/>
      <c r="O46" s="424"/>
      <c r="P46" s="424"/>
      <c r="Q46" s="424"/>
      <c r="R46" s="424"/>
    </row>
    <row r="47" spans="2:18" ht="15.75" thickBot="1" x14ac:dyDescent="0.3">
      <c r="B47" s="693" t="s">
        <v>722</v>
      </c>
      <c r="C47" s="694">
        <v>1532.815197930003</v>
      </c>
      <c r="D47" s="694">
        <v>1541.0467681200009</v>
      </c>
      <c r="E47" s="694">
        <v>1480.0029680399984</v>
      </c>
      <c r="F47" s="694">
        <v>1163.6637457899994</v>
      </c>
      <c r="G47" s="694">
        <v>810.43276637000235</v>
      </c>
      <c r="H47" s="695">
        <f>+G47/G47</f>
        <v>1</v>
      </c>
      <c r="I47" s="627">
        <f t="shared" si="1"/>
        <v>-0.30355072992343868</v>
      </c>
      <c r="J47" s="424"/>
      <c r="K47" s="424"/>
      <c r="L47" s="424"/>
      <c r="M47" s="424"/>
      <c r="N47" s="424"/>
      <c r="O47" s="424"/>
      <c r="P47" s="424"/>
      <c r="Q47" s="424"/>
      <c r="R47" s="424"/>
    </row>
    <row r="48" spans="2:18" ht="14.45" customHeight="1" x14ac:dyDescent="0.25">
      <c r="B48" s="1110" t="s">
        <v>419</v>
      </c>
      <c r="C48" s="1110"/>
      <c r="D48" s="1110"/>
      <c r="E48" s="1110"/>
      <c r="F48" s="1110"/>
      <c r="G48" s="1110"/>
      <c r="H48" s="1110"/>
      <c r="I48" s="1110"/>
      <c r="J48" s="424"/>
      <c r="K48" s="424"/>
      <c r="L48" s="424"/>
      <c r="M48" s="424"/>
      <c r="N48" s="424"/>
      <c r="O48" s="424"/>
      <c r="P48" s="424"/>
      <c r="Q48" s="424"/>
      <c r="R48" s="424"/>
    </row>
    <row r="49" spans="1:18" ht="15" x14ac:dyDescent="0.25">
      <c r="B49" s="68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</row>
    <row r="50" spans="1:18" ht="15.75" thickBot="1" x14ac:dyDescent="0.3">
      <c r="A50" s="696"/>
      <c r="B50" s="697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</row>
    <row r="51" spans="1:18" ht="15" x14ac:dyDescent="0.25">
      <c r="A51" s="696"/>
      <c r="B51" s="1139" t="s">
        <v>723</v>
      </c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1"/>
      <c r="P51" s="424"/>
      <c r="Q51" s="424"/>
      <c r="R51" s="424"/>
    </row>
    <row r="52" spans="1:18" ht="15" x14ac:dyDescent="0.25">
      <c r="A52" s="696"/>
      <c r="B52" s="1142" t="s">
        <v>607</v>
      </c>
      <c r="C52" s="1134"/>
      <c r="D52" s="1134" t="s">
        <v>689</v>
      </c>
      <c r="E52" s="1143" t="s">
        <v>608</v>
      </c>
      <c r="F52" s="1134">
        <v>2014</v>
      </c>
      <c r="G52" s="1134"/>
      <c r="H52" s="1134"/>
      <c r="I52" s="1134"/>
      <c r="J52" s="1134"/>
      <c r="K52" s="1134">
        <v>2015</v>
      </c>
      <c r="L52" s="1134"/>
      <c r="M52" s="1134"/>
      <c r="N52" s="1134"/>
      <c r="O52" s="1136"/>
      <c r="P52" s="424"/>
      <c r="Q52" s="424"/>
      <c r="R52" s="424"/>
    </row>
    <row r="53" spans="1:18" ht="14.45" customHeight="1" x14ac:dyDescent="0.25">
      <c r="A53" s="696"/>
      <c r="B53" s="1142"/>
      <c r="C53" s="1134"/>
      <c r="D53" s="1134"/>
      <c r="E53" s="1143"/>
      <c r="F53" s="1134" t="s">
        <v>611</v>
      </c>
      <c r="G53" s="1134"/>
      <c r="H53" s="1134"/>
      <c r="I53" s="1135" t="s">
        <v>724</v>
      </c>
      <c r="J53" s="1134" t="s">
        <v>663</v>
      </c>
      <c r="K53" s="1134" t="s">
        <v>611</v>
      </c>
      <c r="L53" s="1134"/>
      <c r="M53" s="1134"/>
      <c r="N53" s="1135" t="s">
        <v>724</v>
      </c>
      <c r="O53" s="1136" t="s">
        <v>663</v>
      </c>
      <c r="P53" s="424"/>
      <c r="Q53" s="424"/>
      <c r="R53" s="424"/>
    </row>
    <row r="54" spans="1:18" ht="15" x14ac:dyDescent="0.25">
      <c r="A54" s="696"/>
      <c r="B54" s="1142"/>
      <c r="C54" s="1134"/>
      <c r="D54" s="1134"/>
      <c r="E54" s="1143"/>
      <c r="F54" s="698" t="s">
        <v>613</v>
      </c>
      <c r="G54" s="698" t="s">
        <v>614</v>
      </c>
      <c r="H54" s="698" t="s">
        <v>725</v>
      </c>
      <c r="I54" s="1135"/>
      <c r="J54" s="1134"/>
      <c r="K54" s="698" t="s">
        <v>613</v>
      </c>
      <c r="L54" s="698" t="s">
        <v>614</v>
      </c>
      <c r="M54" s="698" t="s">
        <v>725</v>
      </c>
      <c r="N54" s="1135"/>
      <c r="O54" s="1136"/>
      <c r="P54" s="424"/>
      <c r="Q54" s="424"/>
      <c r="R54" s="424"/>
    </row>
    <row r="55" spans="1:18" ht="15" x14ac:dyDescent="0.25">
      <c r="A55" s="696"/>
      <c r="B55" s="1023" t="s">
        <v>619</v>
      </c>
      <c r="C55" s="1137"/>
      <c r="D55" s="1137"/>
      <c r="E55" s="520" t="s">
        <v>251</v>
      </c>
      <c r="F55" s="478">
        <v>1495</v>
      </c>
      <c r="G55" s="478">
        <v>16</v>
      </c>
      <c r="H55" s="478">
        <v>4</v>
      </c>
      <c r="I55" s="478">
        <v>4671</v>
      </c>
      <c r="J55" s="478">
        <v>6.8380000000000001</v>
      </c>
      <c r="K55" s="478">
        <v>2117</v>
      </c>
      <c r="L55" s="478">
        <v>12</v>
      </c>
      <c r="M55" s="478">
        <v>11</v>
      </c>
      <c r="N55" s="478">
        <v>6685</v>
      </c>
      <c r="O55" s="699">
        <v>97.28</v>
      </c>
      <c r="P55" s="424"/>
      <c r="Q55" s="424"/>
      <c r="R55" s="424"/>
    </row>
    <row r="56" spans="1:18" ht="15" x14ac:dyDescent="0.25">
      <c r="A56" s="696"/>
      <c r="B56" s="1023"/>
      <c r="C56" s="1137"/>
      <c r="D56" s="1137"/>
      <c r="E56" s="520" t="s">
        <v>620</v>
      </c>
      <c r="F56" s="478">
        <v>249</v>
      </c>
      <c r="G56" s="478">
        <v>3</v>
      </c>
      <c r="H56" s="478">
        <v>0</v>
      </c>
      <c r="I56" s="478">
        <v>737</v>
      </c>
      <c r="J56" s="478">
        <v>0</v>
      </c>
      <c r="K56" s="478">
        <v>370</v>
      </c>
      <c r="L56" s="478">
        <v>0</v>
      </c>
      <c r="M56" s="478">
        <v>0</v>
      </c>
      <c r="N56" s="478">
        <v>1080</v>
      </c>
      <c r="O56" s="699">
        <v>0</v>
      </c>
      <c r="P56" s="424"/>
      <c r="Q56" s="424"/>
      <c r="R56" s="424"/>
    </row>
    <row r="57" spans="1:18" ht="15" x14ac:dyDescent="0.25">
      <c r="A57" s="696"/>
      <c r="B57" s="1023"/>
      <c r="C57" s="1137"/>
      <c r="D57" s="1138" t="s">
        <v>596</v>
      </c>
      <c r="E57" s="1138"/>
      <c r="F57" s="700">
        <v>1744</v>
      </c>
      <c r="G57" s="700">
        <v>19</v>
      </c>
      <c r="H57" s="700">
        <v>4</v>
      </c>
      <c r="I57" s="700">
        <v>5408</v>
      </c>
      <c r="J57" s="700">
        <v>6.8380000000000001</v>
      </c>
      <c r="K57" s="700">
        <v>2487</v>
      </c>
      <c r="L57" s="700">
        <v>12</v>
      </c>
      <c r="M57" s="700">
        <v>11</v>
      </c>
      <c r="N57" s="700">
        <v>7765</v>
      </c>
      <c r="O57" s="701">
        <v>97.28</v>
      </c>
      <c r="P57" s="424"/>
      <c r="Q57" s="424"/>
      <c r="R57" s="424"/>
    </row>
    <row r="58" spans="1:18" ht="15" x14ac:dyDescent="0.25">
      <c r="A58" s="696"/>
      <c r="B58" s="1023"/>
      <c r="C58" s="1137"/>
      <c r="D58" s="1137"/>
      <c r="E58" s="520" t="s">
        <v>251</v>
      </c>
      <c r="F58" s="478">
        <v>1283</v>
      </c>
      <c r="G58" s="478">
        <v>16</v>
      </c>
      <c r="H58" s="478">
        <v>37</v>
      </c>
      <c r="I58" s="478">
        <v>4108</v>
      </c>
      <c r="J58" s="478">
        <v>211.97152000000003</v>
      </c>
      <c r="K58" s="478">
        <v>1984</v>
      </c>
      <c r="L58" s="478">
        <v>11</v>
      </c>
      <c r="M58" s="478">
        <v>2</v>
      </c>
      <c r="N58" s="478">
        <v>6038</v>
      </c>
      <c r="O58" s="699">
        <v>15.315</v>
      </c>
      <c r="P58" s="424"/>
      <c r="Q58" s="424"/>
      <c r="R58" s="424"/>
    </row>
    <row r="59" spans="1:18" ht="15" x14ac:dyDescent="0.25">
      <c r="A59" s="696"/>
      <c r="B59" s="1023"/>
      <c r="C59" s="1137"/>
      <c r="D59" s="1137"/>
      <c r="E59" s="520" t="s">
        <v>620</v>
      </c>
      <c r="F59" s="478">
        <v>201</v>
      </c>
      <c r="G59" s="478">
        <v>4</v>
      </c>
      <c r="H59" s="478">
        <v>0</v>
      </c>
      <c r="I59" s="478">
        <v>652</v>
      </c>
      <c r="J59" s="478">
        <v>0</v>
      </c>
      <c r="K59" s="478">
        <v>349</v>
      </c>
      <c r="L59" s="478">
        <v>1</v>
      </c>
      <c r="M59" s="478">
        <v>2</v>
      </c>
      <c r="N59" s="478">
        <v>1097</v>
      </c>
      <c r="O59" s="699">
        <v>0</v>
      </c>
      <c r="P59" s="424"/>
      <c r="Q59" s="424"/>
      <c r="R59" s="424"/>
    </row>
    <row r="60" spans="1:18" ht="15" x14ac:dyDescent="0.25">
      <c r="A60" s="696"/>
      <c r="B60" s="1023"/>
      <c r="C60" s="1137"/>
      <c r="D60" s="1138" t="s">
        <v>599</v>
      </c>
      <c r="E60" s="1138"/>
      <c r="F60" s="700">
        <v>1484</v>
      </c>
      <c r="G60" s="700">
        <v>20</v>
      </c>
      <c r="H60" s="700">
        <v>37</v>
      </c>
      <c r="I60" s="700">
        <v>4760</v>
      </c>
      <c r="J60" s="700">
        <v>211.97152000000003</v>
      </c>
      <c r="K60" s="700">
        <v>2333</v>
      </c>
      <c r="L60" s="700">
        <v>12</v>
      </c>
      <c r="M60" s="700">
        <v>4</v>
      </c>
      <c r="N60" s="700">
        <v>7135</v>
      </c>
      <c r="O60" s="701">
        <v>15.315</v>
      </c>
      <c r="P60" s="424"/>
      <c r="Q60" s="424"/>
      <c r="R60" s="424"/>
    </row>
    <row r="61" spans="1:18" ht="15.75" thickBot="1" x14ac:dyDescent="0.3">
      <c r="A61" s="696"/>
      <c r="B61" s="1131" t="s">
        <v>621</v>
      </c>
      <c r="C61" s="1132"/>
      <c r="D61" s="1132"/>
      <c r="E61" s="1132"/>
      <c r="F61" s="702">
        <v>3228</v>
      </c>
      <c r="G61" s="702">
        <v>39</v>
      </c>
      <c r="H61" s="702">
        <v>41</v>
      </c>
      <c r="I61" s="702">
        <v>10168</v>
      </c>
      <c r="J61" s="702">
        <v>218.80952000000002</v>
      </c>
      <c r="K61" s="702">
        <v>4820</v>
      </c>
      <c r="L61" s="702">
        <v>24</v>
      </c>
      <c r="M61" s="702">
        <v>15</v>
      </c>
      <c r="N61" s="702">
        <v>14900</v>
      </c>
      <c r="O61" s="703">
        <v>112.595</v>
      </c>
      <c r="P61" s="424"/>
      <c r="Q61" s="424"/>
      <c r="R61" s="424"/>
    </row>
    <row r="62" spans="1:18" ht="14.45" customHeight="1" x14ac:dyDescent="0.25">
      <c r="A62" s="696"/>
      <c r="B62" s="1133" t="s">
        <v>726</v>
      </c>
      <c r="C62" s="1133"/>
      <c r="D62" s="1133"/>
      <c r="E62" s="1133"/>
      <c r="F62" s="1133"/>
      <c r="G62" s="1133"/>
      <c r="H62" s="1133"/>
      <c r="I62" s="1133"/>
      <c r="J62" s="1133"/>
      <c r="K62" s="1133"/>
      <c r="L62" s="1133"/>
      <c r="M62" s="1133"/>
      <c r="N62" s="1133"/>
      <c r="O62" s="1133"/>
      <c r="P62" s="424"/>
      <c r="Q62" s="424"/>
      <c r="R62" s="424"/>
    </row>
    <row r="63" spans="1:18" ht="15" x14ac:dyDescent="0.25">
      <c r="B63" s="704"/>
      <c r="C63" s="704"/>
      <c r="D63" s="704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424"/>
      <c r="Q63" s="424"/>
      <c r="R63" s="424"/>
    </row>
    <row r="64" spans="1:18" ht="15.75" x14ac:dyDescent="0.25">
      <c r="B64" s="705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</row>
  </sheetData>
  <mergeCells count="40">
    <mergeCell ref="B7:B10"/>
    <mergeCell ref="B5:B6"/>
    <mergeCell ref="C5:C6"/>
    <mergeCell ref="D5:H5"/>
    <mergeCell ref="I5:I6"/>
    <mergeCell ref="J5:J6"/>
    <mergeCell ref="B40:I40"/>
    <mergeCell ref="B11:B14"/>
    <mergeCell ref="B15:C15"/>
    <mergeCell ref="B16:J16"/>
    <mergeCell ref="B19:B20"/>
    <mergeCell ref="C19:C20"/>
    <mergeCell ref="D19:D20"/>
    <mergeCell ref="E19:I19"/>
    <mergeCell ref="J19:J20"/>
    <mergeCell ref="K19:K20"/>
    <mergeCell ref="B21:B27"/>
    <mergeCell ref="B28:B34"/>
    <mergeCell ref="B35:D35"/>
    <mergeCell ref="B36:K36"/>
    <mergeCell ref="B48:I48"/>
    <mergeCell ref="B51:O51"/>
    <mergeCell ref="B52:C54"/>
    <mergeCell ref="D52:D54"/>
    <mergeCell ref="E52:E54"/>
    <mergeCell ref="F52:J52"/>
    <mergeCell ref="K52:O52"/>
    <mergeCell ref="F53:H53"/>
    <mergeCell ref="I53:I54"/>
    <mergeCell ref="J53:J54"/>
    <mergeCell ref="B61:E61"/>
    <mergeCell ref="B62:O62"/>
    <mergeCell ref="K53:M53"/>
    <mergeCell ref="N53:N54"/>
    <mergeCell ref="O53:O54"/>
    <mergeCell ref="B55:C60"/>
    <mergeCell ref="D55:D56"/>
    <mergeCell ref="D57:E57"/>
    <mergeCell ref="D58:D59"/>
    <mergeCell ref="D60:E60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opLeftCell="A37" zoomScaleNormal="100" workbookViewId="0">
      <selection activeCell="D68" sqref="D68"/>
    </sheetView>
  </sheetViews>
  <sheetFormatPr baseColWidth="10" defaultColWidth="11.42578125" defaultRowHeight="12.75" x14ac:dyDescent="0.2"/>
  <cols>
    <col min="1" max="1" width="11.42578125" style="218"/>
    <col min="2" max="2" width="39.5703125" style="218" bestFit="1" customWidth="1"/>
    <col min="3" max="3" width="37.5703125" style="218" bestFit="1" customWidth="1"/>
    <col min="4" max="4" width="25" style="218" customWidth="1"/>
    <col min="5" max="7" width="7.85546875" style="218" bestFit="1" customWidth="1"/>
    <col min="8" max="8" width="16.28515625" style="218" customWidth="1"/>
    <col min="9" max="9" width="18" style="218" bestFit="1" customWidth="1"/>
    <col min="10" max="11" width="20" style="218" bestFit="1" customWidth="1"/>
    <col min="12" max="16384" width="11.42578125" style="218"/>
  </cols>
  <sheetData>
    <row r="2" spans="2:12" ht="15" x14ac:dyDescent="0.25">
      <c r="B2" s="1114" t="s">
        <v>798</v>
      </c>
      <c r="C2" s="1114"/>
      <c r="D2" s="1114"/>
      <c r="E2" s="1114"/>
      <c r="F2" s="1114"/>
      <c r="G2" s="1114"/>
      <c r="H2" s="1114"/>
      <c r="I2" s="1114"/>
      <c r="J2" s="1114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51</v>
      </c>
      <c r="E6" s="666">
        <v>269</v>
      </c>
      <c r="F6" s="666">
        <v>264</v>
      </c>
      <c r="G6" s="666">
        <v>81</v>
      </c>
      <c r="H6" s="666">
        <v>51</v>
      </c>
      <c r="I6" s="667">
        <v>0.77272727272727271</v>
      </c>
      <c r="J6" s="596">
        <v>-0.37037037037037035</v>
      </c>
      <c r="K6" s="231"/>
      <c r="L6" s="424"/>
    </row>
    <row r="7" spans="2:12" ht="15" x14ac:dyDescent="0.25">
      <c r="B7" s="1092"/>
      <c r="C7" s="587" t="s">
        <v>693</v>
      </c>
      <c r="D7" s="666">
        <v>7</v>
      </c>
      <c r="E7" s="666">
        <v>11</v>
      </c>
      <c r="F7" s="666">
        <v>37</v>
      </c>
      <c r="G7" s="666">
        <v>25</v>
      </c>
      <c r="H7" s="666">
        <v>15</v>
      </c>
      <c r="I7" s="667">
        <v>0.22727272727272727</v>
      </c>
      <c r="J7" s="596">
        <v>-0.4</v>
      </c>
      <c r="K7" s="231"/>
      <c r="L7" s="424"/>
    </row>
    <row r="8" spans="2:12" ht="15" x14ac:dyDescent="0.25">
      <c r="B8" s="1092"/>
      <c r="C8" s="583" t="s">
        <v>683</v>
      </c>
      <c r="D8" s="666">
        <v>1</v>
      </c>
      <c r="E8" s="666">
        <v>10</v>
      </c>
      <c r="F8" s="666">
        <v>9</v>
      </c>
      <c r="G8" s="666">
        <v>1</v>
      </c>
      <c r="H8" s="666">
        <v>0</v>
      </c>
      <c r="I8" s="667">
        <v>0</v>
      </c>
      <c r="J8" s="596">
        <v>-1</v>
      </c>
      <c r="K8" s="231"/>
      <c r="L8" s="424"/>
    </row>
    <row r="9" spans="2:12" ht="15" x14ac:dyDescent="0.25">
      <c r="B9" s="1092"/>
      <c r="C9" s="583" t="s">
        <v>684</v>
      </c>
      <c r="D9" s="666">
        <v>0</v>
      </c>
      <c r="E9" s="666">
        <v>4</v>
      </c>
      <c r="F9" s="666">
        <v>1</v>
      </c>
      <c r="G9" s="666">
        <v>0</v>
      </c>
      <c r="H9" s="666">
        <v>0</v>
      </c>
      <c r="I9" s="667">
        <v>0</v>
      </c>
      <c r="J9" s="596" t="s">
        <v>257</v>
      </c>
      <c r="K9" s="231"/>
      <c r="L9" s="424"/>
    </row>
    <row r="10" spans="2:12" ht="24" x14ac:dyDescent="0.25">
      <c r="B10" s="1092"/>
      <c r="C10" s="583" t="s">
        <v>686</v>
      </c>
      <c r="D10" s="666">
        <v>0</v>
      </c>
      <c r="E10" s="666">
        <v>2</v>
      </c>
      <c r="F10" s="666">
        <v>0</v>
      </c>
      <c r="G10" s="666">
        <v>0</v>
      </c>
      <c r="H10" s="666">
        <v>0</v>
      </c>
      <c r="I10" s="667">
        <v>0</v>
      </c>
      <c r="J10" s="596" t="s">
        <v>257</v>
      </c>
      <c r="K10" s="231"/>
      <c r="L10" s="424"/>
    </row>
    <row r="11" spans="2:12" ht="15" x14ac:dyDescent="0.25">
      <c r="B11" s="590"/>
      <c r="C11" s="591" t="s">
        <v>694</v>
      </c>
      <c r="D11" s="668">
        <v>59</v>
      </c>
      <c r="E11" s="668">
        <v>296</v>
      </c>
      <c r="F11" s="668">
        <v>311</v>
      </c>
      <c r="G11" s="668">
        <v>107</v>
      </c>
      <c r="H11" s="668">
        <v>66</v>
      </c>
      <c r="I11" s="669">
        <v>1</v>
      </c>
      <c r="J11" s="594">
        <v>-0.38317757009345799</v>
      </c>
      <c r="K11" s="231"/>
      <c r="L11" s="424"/>
    </row>
    <row r="12" spans="2:12" ht="15" x14ac:dyDescent="0.25">
      <c r="B12" s="1091" t="s">
        <v>695</v>
      </c>
      <c r="C12" s="583" t="s">
        <v>672</v>
      </c>
      <c r="D12" s="666">
        <v>2584</v>
      </c>
      <c r="E12" s="666">
        <v>3321</v>
      </c>
      <c r="F12" s="666">
        <v>2285</v>
      </c>
      <c r="G12" s="666">
        <v>1821</v>
      </c>
      <c r="H12" s="666">
        <v>890</v>
      </c>
      <c r="I12" s="667">
        <v>0.9933035714285714</v>
      </c>
      <c r="J12" s="596">
        <v>-0.51125755079626578</v>
      </c>
      <c r="K12" s="231"/>
      <c r="L12" s="424"/>
    </row>
    <row r="13" spans="2:12" ht="15" x14ac:dyDescent="0.25">
      <c r="B13" s="1092"/>
      <c r="C13" s="583" t="s">
        <v>673</v>
      </c>
      <c r="D13" s="666">
        <v>5</v>
      </c>
      <c r="E13" s="666">
        <v>2</v>
      </c>
      <c r="F13" s="666">
        <v>23</v>
      </c>
      <c r="G13" s="666">
        <v>0</v>
      </c>
      <c r="H13" s="666">
        <v>6</v>
      </c>
      <c r="I13" s="667">
        <v>6.6964285714285711E-3</v>
      </c>
      <c r="J13" s="596" t="s">
        <v>257</v>
      </c>
      <c r="K13" s="231"/>
      <c r="L13" s="424"/>
    </row>
    <row r="14" spans="2:12" ht="15" x14ac:dyDescent="0.25">
      <c r="B14" s="1092"/>
      <c r="C14" s="587" t="s">
        <v>674</v>
      </c>
      <c r="D14" s="666">
        <v>3</v>
      </c>
      <c r="E14" s="666">
        <v>0</v>
      </c>
      <c r="F14" s="666">
        <v>3</v>
      </c>
      <c r="G14" s="666">
        <v>0</v>
      </c>
      <c r="H14" s="666">
        <v>0</v>
      </c>
      <c r="I14" s="667">
        <v>0</v>
      </c>
      <c r="J14" s="596" t="s">
        <v>257</v>
      </c>
      <c r="K14" s="231"/>
      <c r="L14" s="424"/>
    </row>
    <row r="15" spans="2:12" ht="15" x14ac:dyDescent="0.25">
      <c r="B15" s="590"/>
      <c r="C15" s="591" t="s">
        <v>696</v>
      </c>
      <c r="D15" s="668">
        <v>2592</v>
      </c>
      <c r="E15" s="668">
        <v>3323</v>
      </c>
      <c r="F15" s="668">
        <v>2311</v>
      </c>
      <c r="G15" s="668">
        <v>1821</v>
      </c>
      <c r="H15" s="668">
        <v>896</v>
      </c>
      <c r="I15" s="669">
        <v>1</v>
      </c>
      <c r="J15" s="594">
        <v>-0.50796265788028561</v>
      </c>
      <c r="K15" s="231"/>
      <c r="L15" s="424"/>
    </row>
    <row r="16" spans="2:12" ht="15.75" thickBot="1" x14ac:dyDescent="0.3">
      <c r="B16" s="1093" t="s">
        <v>525</v>
      </c>
      <c r="C16" s="1094"/>
      <c r="D16" s="671">
        <v>2651</v>
      </c>
      <c r="E16" s="671">
        <v>3619</v>
      </c>
      <c r="F16" s="671">
        <v>2622</v>
      </c>
      <c r="G16" s="671">
        <v>1928</v>
      </c>
      <c r="H16" s="671">
        <v>962</v>
      </c>
      <c r="I16" s="672"/>
      <c r="J16" s="600">
        <v>-0.50103734439834025</v>
      </c>
      <c r="K16" s="231"/>
      <c r="L16" s="424"/>
    </row>
    <row r="17" spans="2:12" ht="15" x14ac:dyDescent="0.25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424"/>
      <c r="L17" s="424"/>
    </row>
    <row r="18" spans="2:12" ht="15.75" thickBot="1" x14ac:dyDescent="0.3">
      <c r="B18" s="684"/>
      <c r="C18" s="424"/>
      <c r="D18" s="424"/>
      <c r="E18" s="424"/>
      <c r="F18" s="424"/>
      <c r="G18" s="424"/>
      <c r="H18" s="424"/>
      <c r="I18" s="424"/>
      <c r="J18" s="424"/>
      <c r="K18" s="424"/>
      <c r="L18" s="424"/>
    </row>
    <row r="19" spans="2:12" ht="15" x14ac:dyDescent="0.25">
      <c r="B19" s="1059" t="s">
        <v>697</v>
      </c>
      <c r="C19" s="1060" t="s">
        <v>25</v>
      </c>
      <c r="D19" s="1060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  <c r="L19" s="424"/>
    </row>
    <row r="20" spans="2:12" ht="15" x14ac:dyDescent="0.25">
      <c r="B20" s="1062"/>
      <c r="C20" s="1063"/>
      <c r="D20" s="1063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  <c r="L20" s="424"/>
    </row>
    <row r="21" spans="2:12" ht="24" x14ac:dyDescent="0.2">
      <c r="B21" s="1091" t="s">
        <v>699</v>
      </c>
      <c r="C21" s="602" t="s">
        <v>29</v>
      </c>
      <c r="D21" s="610" t="s">
        <v>30</v>
      </c>
      <c r="E21" s="603">
        <v>3813.6684705299995</v>
      </c>
      <c r="F21" s="603">
        <v>3587.2379319000001</v>
      </c>
      <c r="G21" s="603">
        <v>3149.2349642599997</v>
      </c>
      <c r="H21" s="603">
        <v>2297.8166804100001</v>
      </c>
      <c r="I21" s="603">
        <v>2318.4458564899996</v>
      </c>
      <c r="J21" s="604">
        <v>0.94679415962997182</v>
      </c>
      <c r="K21" s="605">
        <v>8.9777292748691728E-3</v>
      </c>
      <c r="L21" s="231"/>
    </row>
    <row r="22" spans="2:12" ht="36" x14ac:dyDescent="0.2">
      <c r="B22" s="1111"/>
      <c r="C22" s="602" t="s">
        <v>49</v>
      </c>
      <c r="D22" s="610" t="s">
        <v>50</v>
      </c>
      <c r="E22" s="603">
        <v>325.16604662000003</v>
      </c>
      <c r="F22" s="603">
        <v>235.39669085999998</v>
      </c>
      <c r="G22" s="603">
        <v>127.97921284</v>
      </c>
      <c r="H22" s="603">
        <v>38.514986089999994</v>
      </c>
      <c r="I22" s="603">
        <v>73.771360689999995</v>
      </c>
      <c r="J22" s="604">
        <v>3.0126342288187637E-2</v>
      </c>
      <c r="K22" s="605">
        <v>0.91539367345517353</v>
      </c>
      <c r="L22" s="231"/>
    </row>
    <row r="23" spans="2:12" ht="36" x14ac:dyDescent="0.2">
      <c r="B23" s="1111"/>
      <c r="C23" s="602" t="s">
        <v>784</v>
      </c>
      <c r="D23" s="232" t="s">
        <v>785</v>
      </c>
      <c r="E23" s="603">
        <v>66.16798455</v>
      </c>
      <c r="F23" s="603">
        <v>102.70922354999999</v>
      </c>
      <c r="G23" s="603">
        <v>74.889866400000002</v>
      </c>
      <c r="H23" s="603">
        <v>44.909183599999999</v>
      </c>
      <c r="I23" s="603">
        <v>30.004713830000004</v>
      </c>
      <c r="J23" s="604">
        <v>1.2253159907137639E-2</v>
      </c>
      <c r="K23" s="605">
        <v>-0.33188022081968993</v>
      </c>
      <c r="L23" s="231"/>
    </row>
    <row r="24" spans="2:12" ht="48" x14ac:dyDescent="0.2">
      <c r="B24" s="1111"/>
      <c r="C24" s="602" t="s">
        <v>786</v>
      </c>
      <c r="D24" s="232" t="s">
        <v>787</v>
      </c>
      <c r="E24" s="603">
        <v>26.368751100000001</v>
      </c>
      <c r="F24" s="603">
        <v>42.564151609999996</v>
      </c>
      <c r="G24" s="603">
        <v>40.316399340000004</v>
      </c>
      <c r="H24" s="603">
        <v>27.705462359999995</v>
      </c>
      <c r="I24" s="603">
        <v>8.7264076299999989</v>
      </c>
      <c r="J24" s="604">
        <v>3.5636423233720927E-3</v>
      </c>
      <c r="K24" s="605">
        <v>-0.68502934487753486</v>
      </c>
      <c r="L24" s="231"/>
    </row>
    <row r="25" spans="2:12" ht="24" x14ac:dyDescent="0.2">
      <c r="B25" s="1111"/>
      <c r="C25" s="602" t="s">
        <v>799</v>
      </c>
      <c r="D25" s="232" t="s">
        <v>800</v>
      </c>
      <c r="E25" s="603">
        <v>15.607160350000001</v>
      </c>
      <c r="F25" s="603">
        <v>32.659712310000003</v>
      </c>
      <c r="G25" s="603">
        <v>18.557427139999998</v>
      </c>
      <c r="H25" s="603">
        <v>11.86008367</v>
      </c>
      <c r="I25" s="603">
        <v>5.8841541499999996</v>
      </c>
      <c r="J25" s="604">
        <v>2.4029384891553068E-3</v>
      </c>
      <c r="K25" s="605">
        <v>-0.50386908611075598</v>
      </c>
      <c r="L25" s="231"/>
    </row>
    <row r="26" spans="2:12" x14ac:dyDescent="0.2">
      <c r="B26" s="1111"/>
      <c r="C26" s="673" t="s">
        <v>85</v>
      </c>
      <c r="D26" s="655"/>
      <c r="E26" s="603">
        <v>62.739788840000003</v>
      </c>
      <c r="F26" s="603">
        <v>112.10149572</v>
      </c>
      <c r="G26" s="603">
        <v>66.721372279999983</v>
      </c>
      <c r="H26" s="603">
        <v>51.758685890000017</v>
      </c>
      <c r="I26" s="603">
        <v>11.900246960000004</v>
      </c>
      <c r="J26" s="604">
        <v>4.8597573621754018E-3</v>
      </c>
      <c r="K26" s="605">
        <v>-0.77008212717589153</v>
      </c>
      <c r="L26" s="231"/>
    </row>
    <row r="27" spans="2:12" x14ac:dyDescent="0.2">
      <c r="B27" s="590"/>
      <c r="C27" s="685" t="s">
        <v>14</v>
      </c>
      <c r="D27" s="686"/>
      <c r="E27" s="607">
        <v>4309.7182019900001</v>
      </c>
      <c r="F27" s="607">
        <v>4112.6692059500001</v>
      </c>
      <c r="G27" s="607">
        <v>3477.6992422599997</v>
      </c>
      <c r="H27" s="607">
        <v>2472.5650820200003</v>
      </c>
      <c r="I27" s="607">
        <v>2448.7327397499998</v>
      </c>
      <c r="J27" s="608">
        <v>1</v>
      </c>
      <c r="K27" s="609">
        <v>-9.6387118152336804E-3</v>
      </c>
      <c r="L27" s="231"/>
    </row>
    <row r="28" spans="2:12" ht="24" x14ac:dyDescent="0.2">
      <c r="B28" s="1091" t="s">
        <v>708</v>
      </c>
      <c r="C28" s="602" t="s">
        <v>769</v>
      </c>
      <c r="D28" s="610" t="s">
        <v>367</v>
      </c>
      <c r="E28" s="603">
        <v>0</v>
      </c>
      <c r="F28" s="603">
        <v>20.3300895</v>
      </c>
      <c r="G28" s="603">
        <v>47.111738389999999</v>
      </c>
      <c r="H28" s="603">
        <v>29.388254079999999</v>
      </c>
      <c r="I28" s="603">
        <v>17.414784600000001</v>
      </c>
      <c r="J28" s="604">
        <v>0.6571371375829097</v>
      </c>
      <c r="K28" s="605">
        <v>-0.40742364100317452</v>
      </c>
      <c r="L28" s="231"/>
    </row>
    <row r="29" spans="2:12" ht="36" x14ac:dyDescent="0.2">
      <c r="B29" s="1111"/>
      <c r="C29" s="602" t="s">
        <v>801</v>
      </c>
      <c r="D29" s="610" t="s">
        <v>802</v>
      </c>
      <c r="E29" s="603">
        <v>3.23961839</v>
      </c>
      <c r="F29" s="603">
        <v>5.3816621700000002</v>
      </c>
      <c r="G29" s="603">
        <v>5.9178478399999994</v>
      </c>
      <c r="H29" s="603">
        <v>4.6808960600000002</v>
      </c>
      <c r="I29" s="603">
        <v>5.3969222800000001</v>
      </c>
      <c r="J29" s="604">
        <v>0.20364983778419116</v>
      </c>
      <c r="K29" s="605">
        <v>0.15296776745775453</v>
      </c>
      <c r="L29" s="231"/>
    </row>
    <row r="30" spans="2:12" ht="24" x14ac:dyDescent="0.2">
      <c r="B30" s="1111"/>
      <c r="C30" s="602" t="s">
        <v>803</v>
      </c>
      <c r="D30" s="610" t="s">
        <v>804</v>
      </c>
      <c r="E30" s="603">
        <v>0</v>
      </c>
      <c r="F30" s="603">
        <v>5.52215013</v>
      </c>
      <c r="G30" s="603">
        <v>3.2834736000000002</v>
      </c>
      <c r="H30" s="603">
        <v>3.0600227700000002</v>
      </c>
      <c r="I30" s="603">
        <v>1.8504161800000001</v>
      </c>
      <c r="J30" s="604">
        <v>6.9824417573462388E-2</v>
      </c>
      <c r="K30" s="605">
        <v>-0.39529332979440546</v>
      </c>
      <c r="L30" s="231"/>
    </row>
    <row r="31" spans="2:12" ht="24" x14ac:dyDescent="0.2">
      <c r="B31" s="1111"/>
      <c r="C31" s="602" t="s">
        <v>805</v>
      </c>
      <c r="D31" s="610" t="s">
        <v>806</v>
      </c>
      <c r="E31" s="603">
        <v>1.78308771</v>
      </c>
      <c r="F31" s="603">
        <v>0</v>
      </c>
      <c r="G31" s="603">
        <v>0.86996304000000002</v>
      </c>
      <c r="H31" s="603">
        <v>0</v>
      </c>
      <c r="I31" s="603">
        <v>1.73682198</v>
      </c>
      <c r="J31" s="604">
        <v>6.5538004094996466E-2</v>
      </c>
      <c r="K31" s="605" t="s">
        <v>257</v>
      </c>
      <c r="L31" s="231"/>
    </row>
    <row r="32" spans="2:12" ht="48" x14ac:dyDescent="0.2">
      <c r="B32" s="1111"/>
      <c r="C32" s="602" t="s">
        <v>807</v>
      </c>
      <c r="D32" s="232" t="s">
        <v>808</v>
      </c>
      <c r="E32" s="603">
        <v>0</v>
      </c>
      <c r="F32" s="603">
        <v>0</v>
      </c>
      <c r="G32" s="603">
        <v>0</v>
      </c>
      <c r="H32" s="603">
        <v>0</v>
      </c>
      <c r="I32" s="603">
        <v>5.6380800000000002E-2</v>
      </c>
      <c r="J32" s="604">
        <v>2.1274978920287372E-3</v>
      </c>
      <c r="K32" s="605" t="s">
        <v>257</v>
      </c>
      <c r="L32" s="231"/>
    </row>
    <row r="33" spans="2:12" x14ac:dyDescent="0.2">
      <c r="B33" s="1111"/>
      <c r="C33" s="673" t="s">
        <v>85</v>
      </c>
      <c r="D33" s="655"/>
      <c r="E33" s="603">
        <v>87.42454742999999</v>
      </c>
      <c r="F33" s="603">
        <v>353.21391510000018</v>
      </c>
      <c r="G33" s="603">
        <v>180.06598971000005</v>
      </c>
      <c r="H33" s="603">
        <v>14.22254463</v>
      </c>
      <c r="I33" s="603">
        <v>4.5663990000000015E-2</v>
      </c>
      <c r="J33" s="604">
        <v>1.7231050724115541E-3</v>
      </c>
      <c r="K33" s="605">
        <v>-0.99678932348690408</v>
      </c>
      <c r="L33" s="231"/>
    </row>
    <row r="34" spans="2:12" x14ac:dyDescent="0.2">
      <c r="B34" s="590"/>
      <c r="C34" s="685" t="s">
        <v>15</v>
      </c>
      <c r="D34" s="686"/>
      <c r="E34" s="607">
        <v>92.447253529999983</v>
      </c>
      <c r="F34" s="607">
        <v>384.44781690000019</v>
      </c>
      <c r="G34" s="607">
        <v>237.24901258000006</v>
      </c>
      <c r="H34" s="607">
        <v>51.351717540000003</v>
      </c>
      <c r="I34" s="607">
        <v>26.500989830000002</v>
      </c>
      <c r="J34" s="608">
        <v>1</v>
      </c>
      <c r="K34" s="609">
        <v>-0.48393177288846723</v>
      </c>
      <c r="L34" s="231"/>
    </row>
    <row r="35" spans="2:12" ht="13.5" thickBot="1" x14ac:dyDescent="0.25">
      <c r="B35" s="1076" t="s">
        <v>809</v>
      </c>
      <c r="C35" s="1077"/>
      <c r="D35" s="1078"/>
      <c r="E35" s="674">
        <v>4402.1654555199993</v>
      </c>
      <c r="F35" s="674">
        <v>4497.1170228500005</v>
      </c>
      <c r="G35" s="674">
        <v>3714.9482548399997</v>
      </c>
      <c r="H35" s="674">
        <v>2523.9167995600005</v>
      </c>
      <c r="I35" s="674">
        <v>2475.2337295799998</v>
      </c>
      <c r="J35" s="612"/>
      <c r="K35" s="613">
        <v>-1.9288698418461037E-2</v>
      </c>
      <c r="L35" s="231"/>
    </row>
    <row r="36" spans="2:12" x14ac:dyDescent="0.2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  <c r="L36" s="231"/>
    </row>
    <row r="37" spans="2:12" ht="15" x14ac:dyDescent="0.25">
      <c r="B37" s="68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" x14ac:dyDescent="0.25">
      <c r="B38" s="68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.75" thickBot="1" x14ac:dyDescent="0.3">
      <c r="B39" s="684"/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2:12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  <c r="L40" s="424"/>
    </row>
    <row r="41" spans="2:12" ht="15" x14ac:dyDescent="0.25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77" t="s">
        <v>6</v>
      </c>
      <c r="J41" s="424"/>
      <c r="K41" s="424"/>
      <c r="L41" s="424"/>
    </row>
    <row r="42" spans="2:12" ht="15" x14ac:dyDescent="0.25">
      <c r="B42" s="618" t="s">
        <v>491</v>
      </c>
      <c r="C42" s="656">
        <v>0.23423194000000036</v>
      </c>
      <c r="D42" s="656">
        <v>0.52176669999999992</v>
      </c>
      <c r="E42" s="656">
        <v>0.42303435000000017</v>
      </c>
      <c r="F42" s="656">
        <v>0.25409836000000002</v>
      </c>
      <c r="G42" s="656">
        <v>0.23108812000000004</v>
      </c>
      <c r="H42" s="620">
        <v>2.4202784617277876E-2</v>
      </c>
      <c r="I42" s="621">
        <v>-9.0556428620790719E-2</v>
      </c>
      <c r="J42" s="231"/>
      <c r="K42" s="424"/>
      <c r="L42" s="424"/>
    </row>
    <row r="43" spans="2:12" ht="15" x14ac:dyDescent="0.25">
      <c r="B43" s="675" t="s">
        <v>492</v>
      </c>
      <c r="C43" s="656">
        <v>17.596134500000002</v>
      </c>
      <c r="D43" s="656">
        <v>53.056531189999994</v>
      </c>
      <c r="E43" s="656">
        <v>33.485563399999997</v>
      </c>
      <c r="F43" s="656">
        <v>9.8431592599999949</v>
      </c>
      <c r="G43" s="656">
        <v>5.0789357199999987</v>
      </c>
      <c r="H43" s="623">
        <v>0.53193728572528554</v>
      </c>
      <c r="I43" s="621">
        <v>-0.48401366006141389</v>
      </c>
      <c r="J43" s="231"/>
      <c r="K43" s="424"/>
      <c r="L43" s="424"/>
    </row>
    <row r="44" spans="2:12" ht="24" x14ac:dyDescent="0.25">
      <c r="B44" s="675" t="s">
        <v>493</v>
      </c>
      <c r="C44" s="656">
        <v>0</v>
      </c>
      <c r="D44" s="656">
        <v>4.6186182100000011</v>
      </c>
      <c r="E44" s="656">
        <v>7.41702774</v>
      </c>
      <c r="F44" s="656">
        <v>6.1552150899999996</v>
      </c>
      <c r="G44" s="656">
        <v>4.23685782</v>
      </c>
      <c r="H44" s="623">
        <v>0.44374309363670211</v>
      </c>
      <c r="I44" s="621">
        <v>-0.31166372611683979</v>
      </c>
      <c r="J44" s="231"/>
      <c r="K44" s="424"/>
      <c r="L44" s="424"/>
    </row>
    <row r="45" spans="2:12" ht="15" x14ac:dyDescent="0.25">
      <c r="B45" s="618" t="s">
        <v>752</v>
      </c>
      <c r="C45" s="656">
        <v>0</v>
      </c>
      <c r="D45" s="656">
        <v>0</v>
      </c>
      <c r="E45" s="656">
        <v>0</v>
      </c>
      <c r="F45" s="656">
        <v>1.2136870000000001E-2</v>
      </c>
      <c r="G45" s="656">
        <v>0</v>
      </c>
      <c r="H45" s="623">
        <v>0</v>
      </c>
      <c r="I45" s="621">
        <v>-1</v>
      </c>
      <c r="J45" s="231"/>
      <c r="K45" s="424"/>
      <c r="L45" s="424"/>
    </row>
    <row r="46" spans="2:12" ht="15" x14ac:dyDescent="0.25">
      <c r="B46" s="618" t="s">
        <v>495</v>
      </c>
      <c r="C46" s="656">
        <v>3.3807599999999996E-3</v>
      </c>
      <c r="D46" s="656">
        <v>2.4089000000000003E-3</v>
      </c>
      <c r="E46" s="656">
        <v>5.3653519999999996E-2</v>
      </c>
      <c r="F46" s="656">
        <v>1.1410399999999999E-2</v>
      </c>
      <c r="G46" s="656">
        <v>1.1155500000000003E-3</v>
      </c>
      <c r="H46" s="623">
        <v>1.1683602073444684E-4</v>
      </c>
      <c r="I46" s="621">
        <v>-0.90223392694384064</v>
      </c>
      <c r="J46" s="231"/>
      <c r="K46" s="424"/>
      <c r="L46" s="424"/>
    </row>
    <row r="47" spans="2:12" ht="15.75" thickBot="1" x14ac:dyDescent="0.3">
      <c r="B47" s="624" t="s">
        <v>722</v>
      </c>
      <c r="C47" s="625">
        <v>17.833747200000001</v>
      </c>
      <c r="D47" s="625">
        <v>58.199324999999995</v>
      </c>
      <c r="E47" s="625">
        <v>41.379279009999998</v>
      </c>
      <c r="F47" s="625">
        <v>16.276019979999994</v>
      </c>
      <c r="G47" s="625">
        <v>9.5479972099999983</v>
      </c>
      <c r="H47" s="626">
        <v>1</v>
      </c>
      <c r="I47" s="627">
        <v>-0.41337026977525237</v>
      </c>
      <c r="J47" s="231"/>
      <c r="K47" s="424"/>
      <c r="L47" s="424"/>
    </row>
    <row r="48" spans="2:12" ht="15" x14ac:dyDescent="0.25">
      <c r="B48" s="1151" t="s">
        <v>419</v>
      </c>
      <c r="C48" s="1151"/>
      <c r="D48" s="1151"/>
      <c r="E48" s="1151"/>
      <c r="F48" s="1151"/>
      <c r="G48" s="1151"/>
      <c r="H48" s="1151"/>
      <c r="I48" s="1151"/>
      <c r="J48" s="424"/>
      <c r="K48" s="424"/>
      <c r="L48" s="424"/>
    </row>
    <row r="49" spans="1:17" ht="15" x14ac:dyDescent="0.25">
      <c r="B49" s="684"/>
      <c r="C49" s="424"/>
      <c r="D49" s="424"/>
      <c r="E49" s="424"/>
      <c r="F49" s="424"/>
      <c r="G49" s="424"/>
      <c r="H49" s="424"/>
      <c r="I49" s="424"/>
      <c r="J49" s="424"/>
      <c r="K49" s="424"/>
      <c r="L49" s="424"/>
    </row>
    <row r="50" spans="1:17" ht="13.5" thickBot="1" x14ac:dyDescent="0.25">
      <c r="A50" s="628"/>
      <c r="B50" s="678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80"/>
      <c r="O50" s="628"/>
    </row>
    <row r="51" spans="1:17" x14ac:dyDescent="0.2">
      <c r="A51" s="628"/>
      <c r="B51" s="1059" t="s">
        <v>723</v>
      </c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1"/>
      <c r="O51" s="628"/>
    </row>
    <row r="52" spans="1:17" x14ac:dyDescent="0.2">
      <c r="A52" s="628"/>
      <c r="B52" s="1062" t="s">
        <v>607</v>
      </c>
      <c r="C52" s="1063" t="s">
        <v>689</v>
      </c>
      <c r="D52" s="1063" t="s">
        <v>608</v>
      </c>
      <c r="E52" s="1063">
        <v>2015</v>
      </c>
      <c r="F52" s="1063"/>
      <c r="G52" s="1063"/>
      <c r="H52" s="1063"/>
      <c r="I52" s="1063"/>
      <c r="J52" s="1063">
        <v>2016</v>
      </c>
      <c r="K52" s="1063"/>
      <c r="L52" s="1063"/>
      <c r="M52" s="1063"/>
      <c r="N52" s="1064"/>
      <c r="O52" s="628"/>
    </row>
    <row r="53" spans="1:17" x14ac:dyDescent="0.2">
      <c r="A53" s="628"/>
      <c r="B53" s="1062"/>
      <c r="C53" s="1063"/>
      <c r="D53" s="1063"/>
      <c r="E53" s="1063" t="s">
        <v>611</v>
      </c>
      <c r="F53" s="1063"/>
      <c r="G53" s="1063"/>
      <c r="H53" s="1065" t="s">
        <v>724</v>
      </c>
      <c r="I53" s="1063" t="s">
        <v>663</v>
      </c>
      <c r="J53" s="1063" t="s">
        <v>611</v>
      </c>
      <c r="K53" s="1063"/>
      <c r="L53" s="1063"/>
      <c r="M53" s="1065" t="s">
        <v>724</v>
      </c>
      <c r="N53" s="1064" t="s">
        <v>663</v>
      </c>
      <c r="O53" s="628"/>
    </row>
    <row r="54" spans="1:17" x14ac:dyDescent="0.2">
      <c r="A54" s="628"/>
      <c r="B54" s="1062"/>
      <c r="C54" s="1063"/>
      <c r="D54" s="1063"/>
      <c r="E54" s="629" t="s">
        <v>613</v>
      </c>
      <c r="F54" s="629" t="s">
        <v>614</v>
      </c>
      <c r="G54" s="629" t="s">
        <v>725</v>
      </c>
      <c r="H54" s="1065"/>
      <c r="I54" s="1063"/>
      <c r="J54" s="629" t="s">
        <v>613</v>
      </c>
      <c r="K54" s="629" t="s">
        <v>614</v>
      </c>
      <c r="L54" s="629" t="s">
        <v>725</v>
      </c>
      <c r="M54" s="1065"/>
      <c r="N54" s="1064"/>
      <c r="O54" s="628"/>
    </row>
    <row r="55" spans="1:17" x14ac:dyDescent="0.2">
      <c r="A55" s="628"/>
      <c r="B55" s="1067" t="s">
        <v>207</v>
      </c>
      <c r="C55" s="657" t="s">
        <v>593</v>
      </c>
      <c r="D55" s="681" t="s">
        <v>622</v>
      </c>
      <c r="E55" s="631">
        <v>6989</v>
      </c>
      <c r="F55" s="631">
        <v>39</v>
      </c>
      <c r="G55" s="631">
        <v>0</v>
      </c>
      <c r="H55" s="631">
        <v>24816</v>
      </c>
      <c r="I55" s="631">
        <v>0</v>
      </c>
      <c r="J55" s="633">
        <v>12779</v>
      </c>
      <c r="K55" s="633">
        <v>61</v>
      </c>
      <c r="L55" s="633">
        <v>1</v>
      </c>
      <c r="M55" s="633">
        <v>45982</v>
      </c>
      <c r="N55" s="634">
        <v>1.52</v>
      </c>
      <c r="O55" s="628"/>
    </row>
    <row r="56" spans="1:17" x14ac:dyDescent="0.2">
      <c r="A56" s="628"/>
      <c r="B56" s="1067"/>
      <c r="C56" s="657" t="s">
        <v>597</v>
      </c>
      <c r="D56" s="681" t="s">
        <v>622</v>
      </c>
      <c r="E56" s="631">
        <v>5901</v>
      </c>
      <c r="F56" s="631">
        <v>40</v>
      </c>
      <c r="G56" s="631">
        <v>1</v>
      </c>
      <c r="H56" s="631">
        <v>20905</v>
      </c>
      <c r="I56" s="631">
        <v>2.7</v>
      </c>
      <c r="J56" s="633">
        <v>10146</v>
      </c>
      <c r="K56" s="633">
        <v>56</v>
      </c>
      <c r="L56" s="631">
        <v>0</v>
      </c>
      <c r="M56" s="633">
        <v>36281</v>
      </c>
      <c r="N56" s="682">
        <v>0</v>
      </c>
      <c r="O56" s="628"/>
    </row>
    <row r="57" spans="1:17" ht="13.5" thickBot="1" x14ac:dyDescent="0.25">
      <c r="A57" s="628"/>
      <c r="B57" s="1120" t="s">
        <v>525</v>
      </c>
      <c r="C57" s="1121"/>
      <c r="D57" s="1122"/>
      <c r="E57" s="598">
        <v>12890</v>
      </c>
      <c r="F57" s="598">
        <v>79</v>
      </c>
      <c r="G57" s="598">
        <v>1</v>
      </c>
      <c r="H57" s="598">
        <v>45721</v>
      </c>
      <c r="I57" s="598">
        <v>2.7</v>
      </c>
      <c r="J57" s="598">
        <v>22925</v>
      </c>
      <c r="K57" s="598">
        <v>117</v>
      </c>
      <c r="L57" s="598">
        <v>1</v>
      </c>
      <c r="M57" s="598">
        <v>82263</v>
      </c>
      <c r="N57" s="640">
        <v>1.52</v>
      </c>
      <c r="O57" s="628"/>
      <c r="P57" s="641"/>
      <c r="Q57" s="641"/>
    </row>
    <row r="58" spans="1:17" ht="12.75" customHeight="1" x14ac:dyDescent="0.2">
      <c r="A58" s="628"/>
      <c r="B58" s="1109" t="s">
        <v>726</v>
      </c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628"/>
    </row>
  </sheetData>
  <mergeCells count="37">
    <mergeCell ref="B2:J2"/>
    <mergeCell ref="B4:B5"/>
    <mergeCell ref="C4:C5"/>
    <mergeCell ref="D4:H4"/>
    <mergeCell ref="I4:I5"/>
    <mergeCell ref="J4:J5"/>
    <mergeCell ref="B40:I40"/>
    <mergeCell ref="B6:B10"/>
    <mergeCell ref="B12:B14"/>
    <mergeCell ref="B16:C16"/>
    <mergeCell ref="B17:J17"/>
    <mergeCell ref="B19:B20"/>
    <mergeCell ref="C19:C20"/>
    <mergeCell ref="D19:D20"/>
    <mergeCell ref="E19:I19"/>
    <mergeCell ref="J19:J20"/>
    <mergeCell ref="K19:K20"/>
    <mergeCell ref="B21:B26"/>
    <mergeCell ref="B28:B33"/>
    <mergeCell ref="B35:D35"/>
    <mergeCell ref="B36:K36"/>
    <mergeCell ref="B58:N58"/>
    <mergeCell ref="B48:I48"/>
    <mergeCell ref="B51:N51"/>
    <mergeCell ref="B52:B54"/>
    <mergeCell ref="C52:C54"/>
    <mergeCell ref="D52:D54"/>
    <mergeCell ref="E52:I52"/>
    <mergeCell ref="J52:N52"/>
    <mergeCell ref="E53:G53"/>
    <mergeCell ref="H53:H54"/>
    <mergeCell ref="I53:I54"/>
    <mergeCell ref="J53:L53"/>
    <mergeCell ref="M53:M54"/>
    <mergeCell ref="N53:N54"/>
    <mergeCell ref="B55:B56"/>
    <mergeCell ref="B57:D5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zoomScaleNormal="100" workbookViewId="0">
      <selection activeCell="B43" sqref="B43"/>
    </sheetView>
  </sheetViews>
  <sheetFormatPr baseColWidth="10" defaultRowHeight="12.75" x14ac:dyDescent="0.2"/>
  <cols>
    <col min="2" max="2" width="31.85546875" customWidth="1"/>
    <col min="3" max="3" width="31.5703125" customWidth="1"/>
    <col min="4" max="4" width="30.7109375" customWidth="1"/>
    <col min="5" max="7" width="8.42578125" bestFit="1" customWidth="1"/>
    <col min="8" max="8" width="10.42578125" bestFit="1" customWidth="1"/>
    <col min="9" max="9" width="18" bestFit="1" customWidth="1"/>
    <col min="10" max="11" width="20" bestFit="1" customWidth="1"/>
  </cols>
  <sheetData>
    <row r="2" spans="2:12" ht="15" x14ac:dyDescent="0.25">
      <c r="B2" s="1128" t="s">
        <v>810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91348</v>
      </c>
      <c r="E6" s="666">
        <v>82933</v>
      </c>
      <c r="F6" s="666">
        <v>75494</v>
      </c>
      <c r="G6" s="666">
        <v>79325</v>
      </c>
      <c r="H6" s="666">
        <v>79638</v>
      </c>
      <c r="I6" s="667">
        <v>0.9594939759036144</v>
      </c>
      <c r="J6" s="596">
        <v>3.9457926252757236E-3</v>
      </c>
      <c r="K6" s="231"/>
      <c r="L6" s="424"/>
    </row>
    <row r="7" spans="2:12" ht="15" x14ac:dyDescent="0.25">
      <c r="B7" s="1092"/>
      <c r="C7" s="587" t="s">
        <v>693</v>
      </c>
      <c r="D7" s="666">
        <v>2544</v>
      </c>
      <c r="E7" s="666">
        <v>2034</v>
      </c>
      <c r="F7" s="666">
        <v>1963</v>
      </c>
      <c r="G7" s="666">
        <v>2823</v>
      </c>
      <c r="H7" s="666">
        <v>2135</v>
      </c>
      <c r="I7" s="667">
        <v>2.572289156626506E-2</v>
      </c>
      <c r="J7" s="596">
        <v>-0.24371236273467944</v>
      </c>
      <c r="K7" s="231"/>
      <c r="L7" s="424"/>
    </row>
    <row r="8" spans="2:12" ht="15" x14ac:dyDescent="0.25">
      <c r="B8" s="1092"/>
      <c r="C8" s="587" t="s">
        <v>683</v>
      </c>
      <c r="D8" s="666">
        <v>288</v>
      </c>
      <c r="E8" s="666">
        <v>195</v>
      </c>
      <c r="F8" s="666">
        <v>192</v>
      </c>
      <c r="G8" s="666">
        <v>170</v>
      </c>
      <c r="H8" s="666">
        <v>148</v>
      </c>
      <c r="I8" s="667">
        <v>1.783132530120482E-3</v>
      </c>
      <c r="J8" s="596">
        <v>-0.12941176470588234</v>
      </c>
      <c r="K8" s="231"/>
      <c r="L8" s="424"/>
    </row>
    <row r="9" spans="2:12" ht="15" x14ac:dyDescent="0.25">
      <c r="B9" s="1092"/>
      <c r="C9" s="587" t="s">
        <v>684</v>
      </c>
      <c r="D9" s="666">
        <v>658</v>
      </c>
      <c r="E9" s="666">
        <v>1437</v>
      </c>
      <c r="F9" s="666">
        <v>1147</v>
      </c>
      <c r="G9" s="666">
        <v>1110</v>
      </c>
      <c r="H9" s="666">
        <v>1076</v>
      </c>
      <c r="I9" s="667">
        <v>1.2963855421686748E-2</v>
      </c>
      <c r="J9" s="596">
        <v>-3.0630630630630651E-2</v>
      </c>
      <c r="K9" s="231"/>
      <c r="L9" s="424"/>
    </row>
    <row r="10" spans="2:12" ht="24" x14ac:dyDescent="0.25">
      <c r="B10" s="1092"/>
      <c r="C10" s="587" t="s">
        <v>686</v>
      </c>
      <c r="D10" s="666">
        <v>7</v>
      </c>
      <c r="E10" s="666">
        <v>5</v>
      </c>
      <c r="F10" s="666"/>
      <c r="G10" s="666">
        <v>1</v>
      </c>
      <c r="H10" s="666">
        <v>3</v>
      </c>
      <c r="I10" s="667">
        <v>3.614457831325301E-5</v>
      </c>
      <c r="J10" s="596">
        <v>2</v>
      </c>
      <c r="K10" s="231"/>
      <c r="L10" s="424"/>
    </row>
    <row r="11" spans="2:12" ht="15" x14ac:dyDescent="0.25">
      <c r="B11" s="590"/>
      <c r="C11" s="636" t="s">
        <v>694</v>
      </c>
      <c r="D11" s="668">
        <v>94845</v>
      </c>
      <c r="E11" s="668">
        <v>86604</v>
      </c>
      <c r="F11" s="668">
        <v>78796</v>
      </c>
      <c r="G11" s="668">
        <v>83429</v>
      </c>
      <c r="H11" s="668">
        <v>83000</v>
      </c>
      <c r="I11" s="669">
        <v>1</v>
      </c>
      <c r="J11" s="594">
        <v>-5.1420968727899918E-3</v>
      </c>
      <c r="K11" s="231"/>
      <c r="L11" s="424"/>
    </row>
    <row r="12" spans="2:12" ht="15" x14ac:dyDescent="0.25">
      <c r="B12" s="1091" t="s">
        <v>695</v>
      </c>
      <c r="C12" s="587" t="s">
        <v>672</v>
      </c>
      <c r="D12" s="666">
        <v>39353</v>
      </c>
      <c r="E12" s="666">
        <v>41334</v>
      </c>
      <c r="F12" s="666">
        <v>38611</v>
      </c>
      <c r="G12" s="666">
        <v>37911</v>
      </c>
      <c r="H12" s="666">
        <v>36129</v>
      </c>
      <c r="I12" s="667">
        <v>0.97372250970245799</v>
      </c>
      <c r="J12" s="596">
        <v>-4.7004827095038393E-2</v>
      </c>
      <c r="K12" s="231"/>
      <c r="L12" s="424"/>
    </row>
    <row r="13" spans="2:12" ht="15" x14ac:dyDescent="0.25">
      <c r="B13" s="1092"/>
      <c r="C13" s="587" t="s">
        <v>673</v>
      </c>
      <c r="D13" s="666">
        <v>425</v>
      </c>
      <c r="E13" s="666">
        <v>291</v>
      </c>
      <c r="F13" s="666">
        <v>251</v>
      </c>
      <c r="G13" s="666">
        <v>235</v>
      </c>
      <c r="H13" s="666">
        <v>215</v>
      </c>
      <c r="I13" s="667">
        <v>5.794523501509271E-3</v>
      </c>
      <c r="J13" s="596">
        <v>-8.5106382978723416E-2</v>
      </c>
      <c r="K13" s="231"/>
      <c r="L13" s="424"/>
    </row>
    <row r="14" spans="2:12" ht="15" x14ac:dyDescent="0.25">
      <c r="B14" s="1092"/>
      <c r="C14" s="587" t="s">
        <v>674</v>
      </c>
      <c r="D14" s="666">
        <v>386</v>
      </c>
      <c r="E14" s="666">
        <v>986</v>
      </c>
      <c r="F14" s="666">
        <v>854</v>
      </c>
      <c r="G14" s="666">
        <v>809</v>
      </c>
      <c r="H14" s="666">
        <v>760</v>
      </c>
      <c r="I14" s="667">
        <v>2.0482966796032773E-2</v>
      </c>
      <c r="J14" s="596">
        <v>-6.0568603213844274E-2</v>
      </c>
      <c r="K14" s="231"/>
      <c r="L14" s="424"/>
    </row>
    <row r="15" spans="2:12" ht="15" x14ac:dyDescent="0.25">
      <c r="B15" s="590"/>
      <c r="C15" s="591" t="s">
        <v>696</v>
      </c>
      <c r="D15" s="668">
        <v>40164</v>
      </c>
      <c r="E15" s="668">
        <v>42611</v>
      </c>
      <c r="F15" s="668">
        <v>39716</v>
      </c>
      <c r="G15" s="668">
        <v>38955</v>
      </c>
      <c r="H15" s="668">
        <v>37104</v>
      </c>
      <c r="I15" s="669">
        <v>1</v>
      </c>
      <c r="J15" s="594">
        <v>-4.7516365036580632E-2</v>
      </c>
      <c r="K15" s="231"/>
      <c r="L15" s="424"/>
    </row>
    <row r="16" spans="2:12" ht="15.75" thickBot="1" x14ac:dyDescent="0.3">
      <c r="B16" s="1093" t="s">
        <v>624</v>
      </c>
      <c r="C16" s="1094"/>
      <c r="D16" s="671">
        <v>135009</v>
      </c>
      <c r="E16" s="671">
        <v>129215</v>
      </c>
      <c r="F16" s="671">
        <v>118512</v>
      </c>
      <c r="G16" s="671">
        <v>122384</v>
      </c>
      <c r="H16" s="671">
        <v>120104</v>
      </c>
      <c r="I16" s="672"/>
      <c r="J16" s="600">
        <v>-1.8629886259641792E-2</v>
      </c>
      <c r="K16" s="231"/>
      <c r="L16" s="424"/>
    </row>
    <row r="17" spans="2:12" ht="15" x14ac:dyDescent="0.25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424"/>
      <c r="L17" s="424"/>
    </row>
    <row r="18" spans="2:12" ht="15.75" thickBot="1" x14ac:dyDescent="0.3">
      <c r="B18" s="684"/>
      <c r="C18" s="424"/>
      <c r="D18" s="424"/>
      <c r="E18" s="424"/>
      <c r="F18" s="424"/>
      <c r="G18" s="424"/>
      <c r="H18" s="424"/>
      <c r="I18" s="424"/>
      <c r="J18" s="424"/>
      <c r="K18" s="424"/>
      <c r="L18" s="424"/>
    </row>
    <row r="19" spans="2:12" ht="15" x14ac:dyDescent="0.25">
      <c r="B19" s="1059" t="s">
        <v>697</v>
      </c>
      <c r="C19" s="1060" t="s">
        <v>25</v>
      </c>
      <c r="D19" s="1060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  <c r="L19" s="424"/>
    </row>
    <row r="20" spans="2:12" ht="15" x14ac:dyDescent="0.25">
      <c r="B20" s="1062"/>
      <c r="C20" s="1063"/>
      <c r="D20" s="1063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  <c r="L20" s="424"/>
    </row>
    <row r="21" spans="2:12" ht="24" x14ac:dyDescent="0.2">
      <c r="B21" s="1091" t="s">
        <v>699</v>
      </c>
      <c r="C21" s="602" t="s">
        <v>811</v>
      </c>
      <c r="D21" s="232" t="s">
        <v>812</v>
      </c>
      <c r="E21" s="603">
        <v>130.16666884</v>
      </c>
      <c r="F21" s="603">
        <v>127.45986477000001</v>
      </c>
      <c r="G21" s="603">
        <v>106.97874347999999</v>
      </c>
      <c r="H21" s="603">
        <v>94.955825969999992</v>
      </c>
      <c r="I21" s="603">
        <v>88.770151569999996</v>
      </c>
      <c r="J21" s="604">
        <v>6.9376909522060159E-2</v>
      </c>
      <c r="K21" s="605">
        <v>-6.5142652773662157E-2</v>
      </c>
      <c r="L21" s="231"/>
    </row>
    <row r="22" spans="2:12" ht="72" x14ac:dyDescent="0.2">
      <c r="B22" s="1111"/>
      <c r="C22" s="602" t="s">
        <v>813</v>
      </c>
      <c r="D22" s="232" t="s">
        <v>814</v>
      </c>
      <c r="E22" s="603">
        <v>27.222361630000002</v>
      </c>
      <c r="F22" s="603">
        <v>42.07852828</v>
      </c>
      <c r="G22" s="603">
        <v>40.902714239999995</v>
      </c>
      <c r="H22" s="603">
        <v>38.468233140000002</v>
      </c>
      <c r="I22" s="603">
        <v>43.058538449999993</v>
      </c>
      <c r="J22" s="604">
        <v>3.365172046419429E-2</v>
      </c>
      <c r="K22" s="605">
        <v>0.11932716777747987</v>
      </c>
      <c r="L22" s="231"/>
    </row>
    <row r="23" spans="2:12" ht="36" x14ac:dyDescent="0.2">
      <c r="B23" s="1111"/>
      <c r="C23" s="602" t="s">
        <v>61</v>
      </c>
      <c r="D23" s="232" t="s">
        <v>815</v>
      </c>
      <c r="E23" s="603">
        <v>21.030731740000004</v>
      </c>
      <c r="F23" s="603">
        <v>16.961905800000004</v>
      </c>
      <c r="G23" s="603">
        <v>25.174778069999995</v>
      </c>
      <c r="H23" s="603">
        <v>26.134511220000004</v>
      </c>
      <c r="I23" s="603">
        <v>31.819464839999995</v>
      </c>
      <c r="J23" s="604">
        <v>2.4868000045086037E-2</v>
      </c>
      <c r="K23" s="605">
        <v>0.21752668615625215</v>
      </c>
      <c r="L23" s="231"/>
    </row>
    <row r="24" spans="2:12" ht="36" x14ac:dyDescent="0.2">
      <c r="B24" s="1111"/>
      <c r="C24" s="602" t="s">
        <v>33</v>
      </c>
      <c r="D24" s="232" t="s">
        <v>816</v>
      </c>
      <c r="E24" s="603">
        <v>76.684674889999982</v>
      </c>
      <c r="F24" s="603">
        <v>37.768766720000002</v>
      </c>
      <c r="G24" s="603">
        <v>32.154268829999999</v>
      </c>
      <c r="H24" s="603">
        <v>24.500631100000003</v>
      </c>
      <c r="I24" s="603">
        <v>26.159298679999999</v>
      </c>
      <c r="J24" s="604">
        <v>2.0444386605015546E-2</v>
      </c>
      <c r="K24" s="605">
        <v>6.7698973680722752E-2</v>
      </c>
      <c r="L24" s="231"/>
    </row>
    <row r="25" spans="2:12" ht="36" x14ac:dyDescent="0.2">
      <c r="B25" s="1111"/>
      <c r="C25" s="602" t="s">
        <v>75</v>
      </c>
      <c r="D25" s="232" t="s">
        <v>817</v>
      </c>
      <c r="E25" s="603">
        <v>12.224323009999997</v>
      </c>
      <c r="F25" s="603">
        <v>15.598071000000003</v>
      </c>
      <c r="G25" s="603">
        <v>22.81989823</v>
      </c>
      <c r="H25" s="603">
        <v>22.863962570000002</v>
      </c>
      <c r="I25" s="603">
        <v>24.450883129999998</v>
      </c>
      <c r="J25" s="604">
        <v>1.9109201422359102E-2</v>
      </c>
      <c r="K25" s="605">
        <v>6.940706603859681E-2</v>
      </c>
      <c r="L25" s="231"/>
    </row>
    <row r="26" spans="2:12" x14ac:dyDescent="0.2">
      <c r="B26" s="1111"/>
      <c r="C26" s="673" t="s">
        <v>85</v>
      </c>
      <c r="D26" s="655"/>
      <c r="E26" s="603">
        <v>1751.7844397099991</v>
      </c>
      <c r="F26" s="603">
        <v>1601.9160957300019</v>
      </c>
      <c r="G26" s="603">
        <v>1439.8837188599916</v>
      </c>
      <c r="H26" s="603">
        <v>1252.8771950500031</v>
      </c>
      <c r="I26" s="603">
        <v>1065.2761969600006</v>
      </c>
      <c r="J26" s="604">
        <v>0.83254978194128482</v>
      </c>
      <c r="K26" s="605">
        <v>-0.14973614240182198</v>
      </c>
      <c r="L26" s="231"/>
    </row>
    <row r="27" spans="2:12" x14ac:dyDescent="0.2">
      <c r="B27" s="590"/>
      <c r="C27" s="1074" t="s">
        <v>14</v>
      </c>
      <c r="D27" s="1075"/>
      <c r="E27" s="607">
        <v>2019.113199819999</v>
      </c>
      <c r="F27" s="607">
        <v>1841.7832323000018</v>
      </c>
      <c r="G27" s="607">
        <v>1667.9141217099916</v>
      </c>
      <c r="H27" s="607">
        <v>1459.8003590500032</v>
      </c>
      <c r="I27" s="607">
        <v>1279.5345336300006</v>
      </c>
      <c r="J27" s="608">
        <v>1</v>
      </c>
      <c r="K27" s="609">
        <v>-0.1234866290465324</v>
      </c>
      <c r="L27" s="231"/>
    </row>
    <row r="28" spans="2:12" ht="24" x14ac:dyDescent="0.2">
      <c r="B28" s="1091" t="s">
        <v>708</v>
      </c>
      <c r="C28" s="602" t="s">
        <v>372</v>
      </c>
      <c r="D28" s="232" t="s">
        <v>373</v>
      </c>
      <c r="E28" s="603">
        <v>616.64692102999982</v>
      </c>
      <c r="F28" s="603">
        <v>722.03099214000008</v>
      </c>
      <c r="G28" s="603">
        <v>725.45601561000001</v>
      </c>
      <c r="H28" s="603">
        <v>697.43652733999988</v>
      </c>
      <c r="I28" s="603">
        <v>763.47258251999995</v>
      </c>
      <c r="J28" s="604">
        <v>0.18729250605760991</v>
      </c>
      <c r="K28" s="605">
        <v>9.4683964190776404E-2</v>
      </c>
      <c r="L28" s="231"/>
    </row>
    <row r="29" spans="2:12" ht="96" x14ac:dyDescent="0.2">
      <c r="B29" s="1111"/>
      <c r="C29" s="602" t="s">
        <v>712</v>
      </c>
      <c r="D29" s="232" t="s">
        <v>818</v>
      </c>
      <c r="E29" s="603">
        <v>389.05581202999997</v>
      </c>
      <c r="F29" s="603">
        <v>326.55723911000001</v>
      </c>
      <c r="G29" s="603">
        <v>253.69268905000001</v>
      </c>
      <c r="H29" s="603">
        <v>188.16101030999999</v>
      </c>
      <c r="I29" s="603">
        <v>155.45979974000002</v>
      </c>
      <c r="J29" s="604">
        <v>3.8136871121702713E-2</v>
      </c>
      <c r="K29" s="605">
        <v>-0.17379376586107775</v>
      </c>
      <c r="L29" s="231"/>
    </row>
    <row r="30" spans="2:12" ht="48" x14ac:dyDescent="0.2">
      <c r="B30" s="1111"/>
      <c r="C30" s="602" t="s">
        <v>819</v>
      </c>
      <c r="D30" s="232" t="s">
        <v>820</v>
      </c>
      <c r="E30" s="603">
        <v>22.819421229999996</v>
      </c>
      <c r="F30" s="603">
        <v>74.60387747</v>
      </c>
      <c r="G30" s="603">
        <v>110.02830483</v>
      </c>
      <c r="H30" s="603">
        <v>93.293955759999989</v>
      </c>
      <c r="I30" s="603">
        <v>117.27709887</v>
      </c>
      <c r="J30" s="604">
        <v>2.8770020369333949E-2</v>
      </c>
      <c r="K30" s="605">
        <v>0.25707070639921192</v>
      </c>
      <c r="L30" s="231"/>
    </row>
    <row r="31" spans="2:12" ht="36" x14ac:dyDescent="0.2">
      <c r="B31" s="1111"/>
      <c r="C31" s="602" t="s">
        <v>821</v>
      </c>
      <c r="D31" s="232" t="s">
        <v>822</v>
      </c>
      <c r="E31" s="603">
        <v>103.72312809</v>
      </c>
      <c r="F31" s="603">
        <v>77.731680350000005</v>
      </c>
      <c r="G31" s="603">
        <v>68.389076889999998</v>
      </c>
      <c r="H31" s="603">
        <v>110.70088765999999</v>
      </c>
      <c r="I31" s="603">
        <v>101.95333720000001</v>
      </c>
      <c r="J31" s="604">
        <v>2.5010847098264111E-2</v>
      </c>
      <c r="K31" s="605">
        <v>-7.9019695730595085E-2</v>
      </c>
      <c r="L31" s="231"/>
    </row>
    <row r="32" spans="2:12" ht="48" x14ac:dyDescent="0.2">
      <c r="B32" s="1111"/>
      <c r="C32" s="602" t="s">
        <v>823</v>
      </c>
      <c r="D32" s="610" t="s">
        <v>824</v>
      </c>
      <c r="E32" s="603">
        <v>69.344085530000001</v>
      </c>
      <c r="F32" s="603">
        <v>85.081597960000011</v>
      </c>
      <c r="G32" s="603">
        <v>88.361371719999994</v>
      </c>
      <c r="H32" s="603">
        <v>90.470276800000008</v>
      </c>
      <c r="I32" s="603">
        <v>81.901782830000002</v>
      </c>
      <c r="J32" s="604">
        <v>2.009186774747735E-2</v>
      </c>
      <c r="K32" s="605">
        <v>-9.4710597481006076E-2</v>
      </c>
      <c r="L32" s="231"/>
    </row>
    <row r="33" spans="2:12" x14ac:dyDescent="0.2">
      <c r="B33" s="1111"/>
      <c r="C33" s="673" t="s">
        <v>85</v>
      </c>
      <c r="D33" s="655"/>
      <c r="E33" s="603">
        <v>4109.102572889994</v>
      </c>
      <c r="F33" s="603">
        <v>3606.1445136500006</v>
      </c>
      <c r="G33" s="603">
        <v>3163.7132843600048</v>
      </c>
      <c r="H33" s="603">
        <v>2971.6831815100068</v>
      </c>
      <c r="I33" s="603">
        <v>2856.3002176500008</v>
      </c>
      <c r="J33" s="604">
        <v>0.70069788760561202</v>
      </c>
      <c r="K33" s="605">
        <v>-3.882747817059562E-2</v>
      </c>
      <c r="L33" s="231"/>
    </row>
    <row r="34" spans="2:12" x14ac:dyDescent="0.2">
      <c r="B34" s="590"/>
      <c r="C34" s="1074" t="s">
        <v>434</v>
      </c>
      <c r="D34" s="1075"/>
      <c r="E34" s="607">
        <v>5310.691940799994</v>
      </c>
      <c r="F34" s="607">
        <v>4892.1499006800004</v>
      </c>
      <c r="G34" s="607">
        <v>4409.6407424600047</v>
      </c>
      <c r="H34" s="607">
        <v>4151.7458393800061</v>
      </c>
      <c r="I34" s="607">
        <v>4076.3648188100005</v>
      </c>
      <c r="J34" s="608">
        <v>1</v>
      </c>
      <c r="K34" s="609">
        <v>-1.8156463205190487E-2</v>
      </c>
      <c r="L34" s="231"/>
    </row>
    <row r="35" spans="2:12" ht="13.5" thickBot="1" x14ac:dyDescent="0.25">
      <c r="B35" s="1076" t="s">
        <v>825</v>
      </c>
      <c r="C35" s="1077"/>
      <c r="D35" s="1078"/>
      <c r="E35" s="674">
        <v>7329.805140619992</v>
      </c>
      <c r="F35" s="674">
        <v>6733.9331329800025</v>
      </c>
      <c r="G35" s="674">
        <v>6077.5548641699961</v>
      </c>
      <c r="H35" s="674">
        <v>5611.5461984300091</v>
      </c>
      <c r="I35" s="674">
        <v>5355.8993524400012</v>
      </c>
      <c r="J35" s="612"/>
      <c r="K35" s="613">
        <v>-4.5557291511122644E-2</v>
      </c>
      <c r="L35" s="231"/>
    </row>
    <row r="36" spans="2:12" ht="15" x14ac:dyDescent="0.25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  <c r="L36" s="424"/>
    </row>
    <row r="37" spans="2:12" ht="15" x14ac:dyDescent="0.25">
      <c r="B37" s="68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" x14ac:dyDescent="0.25">
      <c r="B38" s="68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.75" thickBot="1" x14ac:dyDescent="0.3">
      <c r="B39" s="684"/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2:12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  <c r="L40" s="424"/>
    </row>
    <row r="41" spans="2:12" ht="24" x14ac:dyDescent="0.25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77" t="s">
        <v>6</v>
      </c>
      <c r="J41" s="424"/>
      <c r="K41" s="424"/>
      <c r="L41" s="424"/>
    </row>
    <row r="42" spans="2:12" ht="15" x14ac:dyDescent="0.25">
      <c r="B42" s="618" t="s">
        <v>491</v>
      </c>
      <c r="C42" s="656">
        <v>11.695288460000013</v>
      </c>
      <c r="D42" s="656">
        <v>10.122859840000023</v>
      </c>
      <c r="E42" s="656">
        <v>10.502470149999999</v>
      </c>
      <c r="F42" s="656">
        <v>9.6427024500000105</v>
      </c>
      <c r="G42" s="656">
        <v>10.048443490000009</v>
      </c>
      <c r="H42" s="620">
        <v>1.2213071928777205E-2</v>
      </c>
      <c r="I42" s="621">
        <v>4.2077523609576728E-2</v>
      </c>
      <c r="J42" s="231"/>
      <c r="K42" s="424"/>
      <c r="L42" s="424"/>
    </row>
    <row r="43" spans="2:12" ht="15" x14ac:dyDescent="0.25">
      <c r="B43" s="675" t="s">
        <v>492</v>
      </c>
      <c r="C43" s="656">
        <v>1007.3459550899966</v>
      </c>
      <c r="D43" s="656">
        <v>929.79232448999369</v>
      </c>
      <c r="E43" s="656">
        <v>839.03418567000256</v>
      </c>
      <c r="F43" s="656">
        <v>790.53338195999766</v>
      </c>
      <c r="G43" s="656">
        <v>774.22385623000025</v>
      </c>
      <c r="H43" s="623">
        <v>0.9410066001288967</v>
      </c>
      <c r="I43" s="621">
        <v>-2.0631039880391389E-2</v>
      </c>
      <c r="J43" s="231"/>
      <c r="K43" s="424"/>
      <c r="L43" s="424"/>
    </row>
    <row r="44" spans="2:12" ht="24" x14ac:dyDescent="0.25">
      <c r="B44" s="618" t="s">
        <v>493</v>
      </c>
      <c r="C44" s="656">
        <v>0</v>
      </c>
      <c r="D44" s="656">
        <v>0</v>
      </c>
      <c r="E44" s="656">
        <v>0</v>
      </c>
      <c r="F44" s="656">
        <v>0</v>
      </c>
      <c r="G44" s="656">
        <v>0</v>
      </c>
      <c r="H44" s="623">
        <v>0</v>
      </c>
      <c r="I44" s="621" t="s">
        <v>257</v>
      </c>
      <c r="J44" s="231"/>
      <c r="K44" s="424"/>
      <c r="L44" s="424"/>
    </row>
    <row r="45" spans="2:12" ht="24" x14ac:dyDescent="0.25">
      <c r="B45" s="618" t="s">
        <v>752</v>
      </c>
      <c r="C45" s="656">
        <v>39.768338819999997</v>
      </c>
      <c r="D45" s="656">
        <v>33.784217290000001</v>
      </c>
      <c r="E45" s="656">
        <v>34.027095420000002</v>
      </c>
      <c r="F45" s="656">
        <v>39.161757100000003</v>
      </c>
      <c r="G45" s="656">
        <v>32.691960899999998</v>
      </c>
      <c r="H45" s="623">
        <v>3.9734439504169571E-2</v>
      </c>
      <c r="I45" s="621">
        <v>-0.16520699475969136</v>
      </c>
      <c r="J45" s="231"/>
      <c r="K45" s="424"/>
      <c r="L45" s="424"/>
    </row>
    <row r="46" spans="2:12" ht="15" x14ac:dyDescent="0.25">
      <c r="B46" s="618" t="s">
        <v>495</v>
      </c>
      <c r="C46" s="656">
        <v>4.3434172800000006</v>
      </c>
      <c r="D46" s="656">
        <v>4.3574941399999991</v>
      </c>
      <c r="E46" s="656">
        <v>5.023542</v>
      </c>
      <c r="F46" s="656">
        <v>9.8924146700000009</v>
      </c>
      <c r="G46" s="656">
        <v>5.7970846500000013</v>
      </c>
      <c r="H46" s="623">
        <v>7.0458884381565225E-3</v>
      </c>
      <c r="I46" s="621">
        <v>-0.41398689365697594</v>
      </c>
      <c r="J46" s="231"/>
      <c r="K46" s="424"/>
      <c r="L46" s="424"/>
    </row>
    <row r="47" spans="2:12" ht="15.75" thickBot="1" x14ac:dyDescent="0.3">
      <c r="B47" s="624" t="s">
        <v>722</v>
      </c>
      <c r="C47" s="625">
        <v>1063.1529996499967</v>
      </c>
      <c r="D47" s="625">
        <v>978.05689575999372</v>
      </c>
      <c r="E47" s="625">
        <v>888.58729324000262</v>
      </c>
      <c r="F47" s="625">
        <v>849.2302561799977</v>
      </c>
      <c r="G47" s="625">
        <v>822.76134527000022</v>
      </c>
      <c r="H47" s="626">
        <v>1</v>
      </c>
      <c r="I47" s="627">
        <v>-3.1168120444812875E-2</v>
      </c>
      <c r="J47" s="231"/>
      <c r="K47" s="424"/>
      <c r="L47" s="424"/>
    </row>
    <row r="48" spans="2:12" ht="15" x14ac:dyDescent="0.25">
      <c r="B48" s="1110" t="s">
        <v>419</v>
      </c>
      <c r="C48" s="1110"/>
      <c r="D48" s="1110"/>
      <c r="E48" s="1110"/>
      <c r="F48" s="1110"/>
      <c r="G48" s="1110"/>
      <c r="H48" s="1110"/>
      <c r="I48" s="1110"/>
      <c r="J48" s="424"/>
      <c r="K48" s="424"/>
      <c r="L48" s="424"/>
    </row>
    <row r="50" spans="1:16" ht="13.5" thickBot="1" x14ac:dyDescent="0.25">
      <c r="A50" s="696"/>
      <c r="B50" s="706"/>
      <c r="C50" s="707"/>
      <c r="D50" s="707"/>
      <c r="E50" s="707"/>
      <c r="F50" s="707"/>
      <c r="G50" s="707"/>
      <c r="H50" s="707"/>
      <c r="I50" s="707"/>
      <c r="J50" s="707"/>
      <c r="K50" s="707"/>
      <c r="L50" s="707"/>
      <c r="M50" s="707"/>
      <c r="N50" s="708"/>
      <c r="O50" s="696"/>
    </row>
    <row r="51" spans="1:16" x14ac:dyDescent="0.2">
      <c r="A51" s="696"/>
      <c r="B51" s="1059" t="s">
        <v>723</v>
      </c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1"/>
      <c r="O51" s="696"/>
    </row>
    <row r="52" spans="1:16" x14ac:dyDescent="0.2">
      <c r="A52" s="696"/>
      <c r="B52" s="1062" t="s">
        <v>607</v>
      </c>
      <c r="C52" s="1063" t="s">
        <v>689</v>
      </c>
      <c r="D52" s="1073" t="s">
        <v>608</v>
      </c>
      <c r="E52" s="1063">
        <v>2015</v>
      </c>
      <c r="F52" s="1063"/>
      <c r="G52" s="1063"/>
      <c r="H52" s="1063"/>
      <c r="I52" s="1063"/>
      <c r="J52" s="1063">
        <v>2016</v>
      </c>
      <c r="K52" s="1063"/>
      <c r="L52" s="1063"/>
      <c r="M52" s="1063"/>
      <c r="N52" s="1064"/>
      <c r="O52" s="696"/>
    </row>
    <row r="53" spans="1:16" x14ac:dyDescent="0.2">
      <c r="A53" s="696"/>
      <c r="B53" s="1062"/>
      <c r="C53" s="1063"/>
      <c r="D53" s="1073"/>
      <c r="E53" s="1063" t="s">
        <v>611</v>
      </c>
      <c r="F53" s="1063"/>
      <c r="G53" s="1063"/>
      <c r="H53" s="1065" t="s">
        <v>724</v>
      </c>
      <c r="I53" s="1063" t="s">
        <v>663</v>
      </c>
      <c r="J53" s="1063" t="s">
        <v>611</v>
      </c>
      <c r="K53" s="1063"/>
      <c r="L53" s="1063"/>
      <c r="M53" s="1065" t="s">
        <v>724</v>
      </c>
      <c r="N53" s="1064" t="s">
        <v>663</v>
      </c>
      <c r="O53" s="696"/>
    </row>
    <row r="54" spans="1:16" x14ac:dyDescent="0.2">
      <c r="A54" s="696"/>
      <c r="B54" s="1062"/>
      <c r="C54" s="1063"/>
      <c r="D54" s="1073"/>
      <c r="E54" s="629" t="s">
        <v>613</v>
      </c>
      <c r="F54" s="629" t="s">
        <v>614</v>
      </c>
      <c r="G54" s="629" t="s">
        <v>725</v>
      </c>
      <c r="H54" s="1065"/>
      <c r="I54" s="1063"/>
      <c r="J54" s="629" t="s">
        <v>613</v>
      </c>
      <c r="K54" s="629" t="s">
        <v>614</v>
      </c>
      <c r="L54" s="629" t="s">
        <v>725</v>
      </c>
      <c r="M54" s="1065"/>
      <c r="N54" s="1064"/>
      <c r="O54" s="696"/>
    </row>
    <row r="55" spans="1:16" x14ac:dyDescent="0.2">
      <c r="A55" s="696"/>
      <c r="B55" s="1067" t="s">
        <v>623</v>
      </c>
      <c r="C55" s="657" t="s">
        <v>593</v>
      </c>
      <c r="D55" s="681" t="s">
        <v>263</v>
      </c>
      <c r="E55" s="631">
        <v>210939</v>
      </c>
      <c r="F55" s="631">
        <v>12526</v>
      </c>
      <c r="G55" s="631">
        <v>152297</v>
      </c>
      <c r="H55" s="631">
        <v>1184045</v>
      </c>
      <c r="I55" s="658">
        <v>3391901.2599700009</v>
      </c>
      <c r="J55" s="709">
        <v>280476</v>
      </c>
      <c r="K55" s="709">
        <v>13295</v>
      </c>
      <c r="L55" s="709">
        <v>146464</v>
      </c>
      <c r="M55" s="709">
        <v>1476611</v>
      </c>
      <c r="N55" s="710">
        <v>3248277.9479199997</v>
      </c>
      <c r="O55" s="696"/>
    </row>
    <row r="56" spans="1:16" x14ac:dyDescent="0.2">
      <c r="A56" s="696"/>
      <c r="B56" s="1067"/>
      <c r="C56" s="657" t="s">
        <v>597</v>
      </c>
      <c r="D56" s="681" t="s">
        <v>263</v>
      </c>
      <c r="E56" s="631">
        <v>209601</v>
      </c>
      <c r="F56" s="631">
        <v>12486</v>
      </c>
      <c r="G56" s="631">
        <v>144839</v>
      </c>
      <c r="H56" s="631">
        <v>1175483</v>
      </c>
      <c r="I56" s="658">
        <v>1141216.2020200007</v>
      </c>
      <c r="J56" s="659">
        <v>277948</v>
      </c>
      <c r="K56" s="659">
        <v>12977</v>
      </c>
      <c r="L56" s="659">
        <v>138593</v>
      </c>
      <c r="M56" s="659">
        <v>1445539</v>
      </c>
      <c r="N56" s="660">
        <v>1140217.7970899995</v>
      </c>
      <c r="O56" s="711"/>
      <c r="P56" s="712"/>
    </row>
    <row r="57" spans="1:16" ht="13.5" thickBot="1" x14ac:dyDescent="0.25">
      <c r="A57" s="696"/>
      <c r="B57" s="1069" t="s">
        <v>624</v>
      </c>
      <c r="C57" s="1070"/>
      <c r="D57" s="1070"/>
      <c r="E57" s="598">
        <v>420540</v>
      </c>
      <c r="F57" s="598">
        <v>25012</v>
      </c>
      <c r="G57" s="598">
        <v>297136</v>
      </c>
      <c r="H57" s="598">
        <v>2359528</v>
      </c>
      <c r="I57" s="598">
        <v>4533117.4619900016</v>
      </c>
      <c r="J57" s="598">
        <v>558424</v>
      </c>
      <c r="K57" s="598">
        <v>26272</v>
      </c>
      <c r="L57" s="598">
        <v>285057</v>
      </c>
      <c r="M57" s="598">
        <v>2922150</v>
      </c>
      <c r="N57" s="640">
        <v>4388495.7450099997</v>
      </c>
      <c r="O57" s="711"/>
      <c r="P57" s="712"/>
    </row>
    <row r="58" spans="1:16" ht="12.75" customHeight="1" x14ac:dyDescent="0.2">
      <c r="A58" s="696"/>
      <c r="B58" s="1109" t="s">
        <v>726</v>
      </c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696"/>
    </row>
  </sheetData>
  <mergeCells count="39">
    <mergeCell ref="B2:K2"/>
    <mergeCell ref="B4:B5"/>
    <mergeCell ref="C4:C5"/>
    <mergeCell ref="D4:H4"/>
    <mergeCell ref="I4:I5"/>
    <mergeCell ref="J4:J5"/>
    <mergeCell ref="B35:D35"/>
    <mergeCell ref="B6:B10"/>
    <mergeCell ref="B12:B14"/>
    <mergeCell ref="B16:C16"/>
    <mergeCell ref="B17:J17"/>
    <mergeCell ref="B19:B20"/>
    <mergeCell ref="C19:C20"/>
    <mergeCell ref="D19:D20"/>
    <mergeCell ref="E19:I19"/>
    <mergeCell ref="J19:J20"/>
    <mergeCell ref="K19:K20"/>
    <mergeCell ref="B21:B26"/>
    <mergeCell ref="C27:D27"/>
    <mergeCell ref="B28:B33"/>
    <mergeCell ref="C34:D34"/>
    <mergeCell ref="B36:K36"/>
    <mergeCell ref="B40:I40"/>
    <mergeCell ref="B48:I48"/>
    <mergeCell ref="B51:N51"/>
    <mergeCell ref="B52:B54"/>
    <mergeCell ref="C52:C54"/>
    <mergeCell ref="D52:D54"/>
    <mergeCell ref="E52:I52"/>
    <mergeCell ref="J52:N52"/>
    <mergeCell ref="E53:G53"/>
    <mergeCell ref="B57:D57"/>
    <mergeCell ref="B58:N58"/>
    <mergeCell ref="H53:H54"/>
    <mergeCell ref="I53:I54"/>
    <mergeCell ref="J53:L53"/>
    <mergeCell ref="M53:M54"/>
    <mergeCell ref="N53:N54"/>
    <mergeCell ref="B55:B5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Normal="100" workbookViewId="0">
      <selection activeCell="C7" sqref="C7"/>
    </sheetView>
  </sheetViews>
  <sheetFormatPr baseColWidth="10" defaultRowHeight="12.75" x14ac:dyDescent="0.2"/>
  <cols>
    <col min="2" max="2" width="35.5703125" customWidth="1"/>
    <col min="3" max="3" width="28.85546875" customWidth="1"/>
    <col min="4" max="4" width="34.7109375" customWidth="1"/>
    <col min="8" max="8" width="25" customWidth="1"/>
    <col min="9" max="9" width="25.28515625" customWidth="1"/>
    <col min="10" max="10" width="20" bestFit="1" customWidth="1"/>
  </cols>
  <sheetData>
    <row r="2" spans="2:12" ht="15" x14ac:dyDescent="0.25">
      <c r="B2" s="375" t="s">
        <v>826</v>
      </c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211707</v>
      </c>
      <c r="E6" s="666">
        <v>224320</v>
      </c>
      <c r="F6" s="666">
        <v>227216</v>
      </c>
      <c r="G6" s="666">
        <v>222443</v>
      </c>
      <c r="H6" s="666">
        <v>221779</v>
      </c>
      <c r="I6" s="667">
        <v>0.97959787630632777</v>
      </c>
      <c r="J6" s="596">
        <v>-2.9850343683550662E-3</v>
      </c>
      <c r="K6" s="231"/>
      <c r="L6" s="424"/>
    </row>
    <row r="7" spans="2:12" ht="15" x14ac:dyDescent="0.25">
      <c r="B7" s="1092"/>
      <c r="C7" s="587" t="s">
        <v>693</v>
      </c>
      <c r="D7" s="666">
        <v>5010</v>
      </c>
      <c r="E7" s="666">
        <v>5008</v>
      </c>
      <c r="F7" s="666">
        <v>4581</v>
      </c>
      <c r="G7" s="666">
        <v>3952</v>
      </c>
      <c r="H7" s="666">
        <v>3708</v>
      </c>
      <c r="I7" s="667">
        <v>1.6378236556860042E-2</v>
      </c>
      <c r="J7" s="596">
        <v>-6.1740890688259165E-2</v>
      </c>
      <c r="K7" s="231"/>
      <c r="L7" s="424"/>
    </row>
    <row r="8" spans="2:12" ht="15" x14ac:dyDescent="0.25">
      <c r="B8" s="1092"/>
      <c r="C8" s="583" t="s">
        <v>683</v>
      </c>
      <c r="D8" s="666">
        <v>350</v>
      </c>
      <c r="E8" s="666">
        <v>303</v>
      </c>
      <c r="F8" s="666">
        <v>323</v>
      </c>
      <c r="G8" s="666">
        <v>335</v>
      </c>
      <c r="H8" s="666">
        <v>253</v>
      </c>
      <c r="I8" s="667">
        <v>1.1175010379950352E-3</v>
      </c>
      <c r="J8" s="596">
        <v>-0.24477611940298505</v>
      </c>
      <c r="K8" s="231"/>
      <c r="L8" s="424"/>
    </row>
    <row r="9" spans="2:12" ht="15" x14ac:dyDescent="0.25">
      <c r="B9" s="1092"/>
      <c r="C9" s="583" t="s">
        <v>684</v>
      </c>
      <c r="D9" s="666">
        <v>203</v>
      </c>
      <c r="E9" s="666">
        <v>229</v>
      </c>
      <c r="F9" s="666">
        <v>230</v>
      </c>
      <c r="G9" s="666">
        <v>187</v>
      </c>
      <c r="H9" s="666">
        <v>192</v>
      </c>
      <c r="I9" s="667">
        <v>8.4806402883417695E-4</v>
      </c>
      <c r="J9" s="596">
        <v>2.673796791443861E-2</v>
      </c>
      <c r="K9" s="231"/>
      <c r="L9" s="424"/>
    </row>
    <row r="10" spans="2:12" ht="24" x14ac:dyDescent="0.25">
      <c r="B10" s="1092"/>
      <c r="C10" s="583" t="s">
        <v>686</v>
      </c>
      <c r="D10" s="666">
        <v>160</v>
      </c>
      <c r="E10" s="666">
        <v>321</v>
      </c>
      <c r="F10" s="666">
        <v>446</v>
      </c>
      <c r="G10" s="666">
        <v>438</v>
      </c>
      <c r="H10" s="666">
        <v>466</v>
      </c>
      <c r="I10" s="667">
        <v>2.0583220699829504E-3</v>
      </c>
      <c r="J10" s="596">
        <v>6.3926940639269514E-2</v>
      </c>
      <c r="K10" s="231"/>
      <c r="L10" s="424"/>
    </row>
    <row r="11" spans="2:12" ht="15" x14ac:dyDescent="0.25">
      <c r="B11" s="590"/>
      <c r="C11" s="591" t="s">
        <v>694</v>
      </c>
      <c r="D11" s="668">
        <v>217430</v>
      </c>
      <c r="E11" s="668">
        <v>230181</v>
      </c>
      <c r="F11" s="668">
        <v>232796</v>
      </c>
      <c r="G11" s="668">
        <v>227355</v>
      </c>
      <c r="H11" s="668">
        <v>226398</v>
      </c>
      <c r="I11" s="669">
        <v>1</v>
      </c>
      <c r="J11" s="594">
        <v>-4.2092762420004037E-3</v>
      </c>
      <c r="K11" s="231"/>
      <c r="L11" s="424"/>
    </row>
    <row r="12" spans="2:12" ht="15" x14ac:dyDescent="0.25">
      <c r="B12" s="1091" t="s">
        <v>695</v>
      </c>
      <c r="C12" s="583" t="s">
        <v>672</v>
      </c>
      <c r="D12" s="666">
        <v>106024</v>
      </c>
      <c r="E12" s="666">
        <v>101412</v>
      </c>
      <c r="F12" s="666">
        <v>114644</v>
      </c>
      <c r="G12" s="666">
        <v>107993</v>
      </c>
      <c r="H12" s="666">
        <v>115503</v>
      </c>
      <c r="I12" s="667">
        <v>0.99394184515562745</v>
      </c>
      <c r="J12" s="596">
        <v>6.9541544359356555E-2</v>
      </c>
      <c r="K12" s="231"/>
      <c r="L12" s="424"/>
    </row>
    <row r="13" spans="2:12" ht="15" x14ac:dyDescent="0.25">
      <c r="B13" s="1092"/>
      <c r="C13" s="583" t="s">
        <v>673</v>
      </c>
      <c r="D13" s="666">
        <v>767</v>
      </c>
      <c r="E13" s="666">
        <v>618</v>
      </c>
      <c r="F13" s="666">
        <v>530</v>
      </c>
      <c r="G13" s="666">
        <v>536</v>
      </c>
      <c r="H13" s="666">
        <v>576</v>
      </c>
      <c r="I13" s="667">
        <v>4.9566721453957159E-3</v>
      </c>
      <c r="J13" s="596">
        <v>7.4626865671641784E-2</v>
      </c>
      <c r="K13" s="231"/>
      <c r="L13" s="424"/>
    </row>
    <row r="14" spans="2:12" ht="15" x14ac:dyDescent="0.25">
      <c r="B14" s="1092"/>
      <c r="C14" s="583" t="s">
        <v>674</v>
      </c>
      <c r="D14" s="666">
        <v>110</v>
      </c>
      <c r="E14" s="666">
        <v>100</v>
      </c>
      <c r="F14" s="666">
        <v>119</v>
      </c>
      <c r="G14" s="666">
        <v>105</v>
      </c>
      <c r="H14" s="666">
        <v>128</v>
      </c>
      <c r="I14" s="667">
        <v>1.1014826989768258E-3</v>
      </c>
      <c r="J14" s="596">
        <v>0.21904761904761916</v>
      </c>
      <c r="K14" s="231"/>
      <c r="L14" s="424"/>
    </row>
    <row r="15" spans="2:12" ht="15" x14ac:dyDescent="0.25">
      <c r="B15" s="590"/>
      <c r="C15" s="591" t="s">
        <v>696</v>
      </c>
      <c r="D15" s="668">
        <v>106901</v>
      </c>
      <c r="E15" s="668">
        <v>102130</v>
      </c>
      <c r="F15" s="668">
        <v>115293</v>
      </c>
      <c r="G15" s="668">
        <v>108634</v>
      </c>
      <c r="H15" s="668">
        <v>116207</v>
      </c>
      <c r="I15" s="669">
        <v>1</v>
      </c>
      <c r="J15" s="594">
        <v>6.9711140158698059E-2</v>
      </c>
      <c r="K15" s="231"/>
      <c r="L15" s="424"/>
    </row>
    <row r="16" spans="2:12" ht="15.75" thickBot="1" x14ac:dyDescent="0.3">
      <c r="B16" s="1093" t="s">
        <v>526</v>
      </c>
      <c r="C16" s="1094"/>
      <c r="D16" s="671">
        <v>324331</v>
      </c>
      <c r="E16" s="671">
        <v>332311</v>
      </c>
      <c r="F16" s="671">
        <v>348089</v>
      </c>
      <c r="G16" s="671">
        <v>335989</v>
      </c>
      <c r="H16" s="671">
        <v>342605</v>
      </c>
      <c r="I16" s="672"/>
      <c r="J16" s="600">
        <v>1.9691120840265697E-2</v>
      </c>
      <c r="K16" s="231"/>
      <c r="L16" s="424"/>
    </row>
    <row r="17" spans="2:12" ht="15" x14ac:dyDescent="0.25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424"/>
      <c r="L17" s="424"/>
    </row>
    <row r="18" spans="2:12" ht="15" x14ac:dyDescent="0.25"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</row>
    <row r="19" spans="2:12" ht="15.75" thickBot="1" x14ac:dyDescent="0.3"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</row>
    <row r="20" spans="2:12" ht="15" x14ac:dyDescent="0.25">
      <c r="B20" s="1059" t="s">
        <v>697</v>
      </c>
      <c r="C20" s="1060" t="s">
        <v>25</v>
      </c>
      <c r="D20" s="1060" t="s">
        <v>26</v>
      </c>
      <c r="E20" s="1125" t="s">
        <v>698</v>
      </c>
      <c r="F20" s="1125"/>
      <c r="G20" s="1125"/>
      <c r="H20" s="1125"/>
      <c r="I20" s="1125"/>
      <c r="J20" s="1126" t="s">
        <v>5</v>
      </c>
      <c r="K20" s="1117" t="s">
        <v>6</v>
      </c>
      <c r="L20" s="424"/>
    </row>
    <row r="21" spans="2:12" ht="15" x14ac:dyDescent="0.25">
      <c r="B21" s="1062"/>
      <c r="C21" s="1063"/>
      <c r="D21" s="1063"/>
      <c r="E21" s="601" t="s">
        <v>92</v>
      </c>
      <c r="F21" s="601" t="s">
        <v>93</v>
      </c>
      <c r="G21" s="601" t="s">
        <v>94</v>
      </c>
      <c r="H21" s="601" t="s">
        <v>95</v>
      </c>
      <c r="I21" s="601" t="s">
        <v>96</v>
      </c>
      <c r="J21" s="1127"/>
      <c r="K21" s="1066"/>
      <c r="L21" s="424"/>
    </row>
    <row r="22" spans="2:12" x14ac:dyDescent="0.2">
      <c r="B22" s="1091" t="s">
        <v>699</v>
      </c>
      <c r="C22" s="602" t="s">
        <v>29</v>
      </c>
      <c r="D22" s="610" t="s">
        <v>30</v>
      </c>
      <c r="E22" s="603">
        <v>3561.7840373100003</v>
      </c>
      <c r="F22" s="603">
        <v>3555.8984118899998</v>
      </c>
      <c r="G22" s="603">
        <v>3136.7966242399998</v>
      </c>
      <c r="H22" s="603">
        <v>2300.9291723200008</v>
      </c>
      <c r="I22" s="603">
        <v>1581.8972338899996</v>
      </c>
      <c r="J22" s="604">
        <v>0.17073040184160029</v>
      </c>
      <c r="K22" s="605">
        <v>-0.31249633716669756</v>
      </c>
      <c r="L22" s="231"/>
    </row>
    <row r="23" spans="2:12" ht="24" x14ac:dyDescent="0.2">
      <c r="B23" s="1111"/>
      <c r="C23" s="713" t="s">
        <v>27</v>
      </c>
      <c r="D23" s="232" t="s">
        <v>775</v>
      </c>
      <c r="E23" s="603">
        <v>2813.7111685700002</v>
      </c>
      <c r="F23" s="603">
        <v>2343.7465963399995</v>
      </c>
      <c r="G23" s="603">
        <v>2288.90970831</v>
      </c>
      <c r="H23" s="603">
        <v>1653.4818458900004</v>
      </c>
      <c r="I23" s="603">
        <v>1133.8259128200002</v>
      </c>
      <c r="J23" s="604">
        <v>0.12237113104885722</v>
      </c>
      <c r="K23" s="605">
        <v>-0.3142797934925563</v>
      </c>
      <c r="L23" s="231"/>
    </row>
    <row r="24" spans="2:12" ht="24" x14ac:dyDescent="0.2">
      <c r="B24" s="1111"/>
      <c r="C24" s="713" t="s">
        <v>45</v>
      </c>
      <c r="D24" s="232" t="s">
        <v>827</v>
      </c>
      <c r="E24" s="603">
        <v>154.37597784000005</v>
      </c>
      <c r="F24" s="603">
        <v>232.19126521000004</v>
      </c>
      <c r="G24" s="603">
        <v>377.0318151899998</v>
      </c>
      <c r="H24" s="603">
        <v>312.96691382000006</v>
      </c>
      <c r="I24" s="603">
        <v>525.39441580000027</v>
      </c>
      <c r="J24" s="604">
        <v>5.6704568295050446E-2</v>
      </c>
      <c r="K24" s="605">
        <v>0.67875386374604396</v>
      </c>
      <c r="L24" s="231"/>
    </row>
    <row r="25" spans="2:12" ht="36" x14ac:dyDescent="0.2">
      <c r="B25" s="1111"/>
      <c r="C25" s="713" t="s">
        <v>75</v>
      </c>
      <c r="D25" s="232" t="s">
        <v>817</v>
      </c>
      <c r="E25" s="603">
        <v>98.30585671999998</v>
      </c>
      <c r="F25" s="603">
        <v>76.986960960000019</v>
      </c>
      <c r="G25" s="603">
        <v>130.97644431999998</v>
      </c>
      <c r="H25" s="603">
        <v>88.036722739999973</v>
      </c>
      <c r="I25" s="603">
        <v>244.98608014999996</v>
      </c>
      <c r="J25" s="604">
        <v>2.6440764300948567E-2</v>
      </c>
      <c r="K25" s="605">
        <v>1.782771467692188</v>
      </c>
      <c r="L25" s="231"/>
    </row>
    <row r="26" spans="2:12" ht="24" x14ac:dyDescent="0.2">
      <c r="B26" s="1111"/>
      <c r="C26" s="713" t="s">
        <v>53</v>
      </c>
      <c r="D26" s="232" t="s">
        <v>828</v>
      </c>
      <c r="E26" s="603">
        <v>151.45645769999999</v>
      </c>
      <c r="F26" s="603">
        <v>130.58823093000001</v>
      </c>
      <c r="G26" s="603">
        <v>222.37974371999996</v>
      </c>
      <c r="H26" s="603">
        <v>213.40704983000001</v>
      </c>
      <c r="I26" s="603">
        <v>238.69833459000006</v>
      </c>
      <c r="J26" s="604">
        <v>2.5762142894236398E-2</v>
      </c>
      <c r="K26" s="605">
        <v>0.11851194597435777</v>
      </c>
      <c r="L26" s="231"/>
    </row>
    <row r="27" spans="2:12" x14ac:dyDescent="0.2">
      <c r="B27" s="1111"/>
      <c r="C27" s="714" t="s">
        <v>85</v>
      </c>
      <c r="D27" s="715"/>
      <c r="E27" s="603">
        <v>7522.5802367199849</v>
      </c>
      <c r="F27" s="603">
        <v>7116.5370487099935</v>
      </c>
      <c r="G27" s="603">
        <v>7826.9753471499989</v>
      </c>
      <c r="H27" s="603">
        <v>6153.0881403700205</v>
      </c>
      <c r="I27" s="603">
        <v>5540.6669540399716</v>
      </c>
      <c r="J27" s="604">
        <v>0.59799099161930713</v>
      </c>
      <c r="K27" s="605">
        <v>-9.9530702690896367E-2</v>
      </c>
      <c r="L27" s="231"/>
    </row>
    <row r="28" spans="2:12" x14ac:dyDescent="0.2">
      <c r="B28" s="590"/>
      <c r="C28" s="1152" t="s">
        <v>14</v>
      </c>
      <c r="D28" s="1153"/>
      <c r="E28" s="607">
        <v>14302.213734859986</v>
      </c>
      <c r="F28" s="607">
        <v>13455.948514039994</v>
      </c>
      <c r="G28" s="607">
        <v>13983.06968293</v>
      </c>
      <c r="H28" s="607">
        <v>10721.909844970021</v>
      </c>
      <c r="I28" s="607">
        <v>9265.4689312899718</v>
      </c>
      <c r="J28" s="608">
        <v>1</v>
      </c>
      <c r="K28" s="609">
        <v>-0.1358378250460025</v>
      </c>
      <c r="L28" s="231"/>
    </row>
    <row r="29" spans="2:12" ht="24" x14ac:dyDescent="0.2">
      <c r="B29" s="1091" t="s">
        <v>708</v>
      </c>
      <c r="C29" s="713" t="s">
        <v>769</v>
      </c>
      <c r="D29" s="232" t="s">
        <v>791</v>
      </c>
      <c r="E29" s="603">
        <v>2824.7053269399998</v>
      </c>
      <c r="F29" s="603">
        <v>1775.0570953399999</v>
      </c>
      <c r="G29" s="603">
        <v>2013.7464567300003</v>
      </c>
      <c r="H29" s="603">
        <v>1145.4209962999998</v>
      </c>
      <c r="I29" s="603">
        <v>1027.94100108</v>
      </c>
      <c r="J29" s="604">
        <v>7.0237443459153115E-2</v>
      </c>
      <c r="K29" s="605">
        <v>-0.10256490460668177</v>
      </c>
      <c r="L29" s="231"/>
    </row>
    <row r="30" spans="2:12" x14ac:dyDescent="0.2">
      <c r="B30" s="1111"/>
      <c r="C30" s="713" t="s">
        <v>829</v>
      </c>
      <c r="D30" s="232" t="s">
        <v>374</v>
      </c>
      <c r="E30" s="603">
        <v>1471.9113517000001</v>
      </c>
      <c r="F30" s="603">
        <v>844.45984780000003</v>
      </c>
      <c r="G30" s="603">
        <v>964.82601031000002</v>
      </c>
      <c r="H30" s="603">
        <v>692.94756528999994</v>
      </c>
      <c r="I30" s="603">
        <v>693.81050597000001</v>
      </c>
      <c r="J30" s="604">
        <v>4.7406880485587069E-2</v>
      </c>
      <c r="K30" s="605">
        <v>1.2453188714776076E-3</v>
      </c>
      <c r="L30" s="231"/>
    </row>
    <row r="31" spans="2:12" ht="24" x14ac:dyDescent="0.2">
      <c r="B31" s="1111"/>
      <c r="C31" s="713" t="s">
        <v>830</v>
      </c>
      <c r="D31" s="232" t="s">
        <v>831</v>
      </c>
      <c r="E31" s="603">
        <v>2797.0439247599998</v>
      </c>
      <c r="F31" s="603">
        <v>2099.0235597400001</v>
      </c>
      <c r="G31" s="603">
        <v>1421.7166682699999</v>
      </c>
      <c r="H31" s="603">
        <v>620.76414350999994</v>
      </c>
      <c r="I31" s="603">
        <v>449.85130849000001</v>
      </c>
      <c r="J31" s="604">
        <v>3.0737567440053317E-2</v>
      </c>
      <c r="K31" s="605">
        <v>-0.27532652587439066</v>
      </c>
      <c r="L31" s="231"/>
    </row>
    <row r="32" spans="2:12" ht="60" x14ac:dyDescent="0.2">
      <c r="B32" s="1111"/>
      <c r="C32" s="713" t="s">
        <v>745</v>
      </c>
      <c r="D32" s="232" t="s">
        <v>832</v>
      </c>
      <c r="E32" s="603">
        <v>307.64173543999999</v>
      </c>
      <c r="F32" s="603">
        <v>298.82336068000001</v>
      </c>
      <c r="G32" s="603">
        <v>332.47351791999995</v>
      </c>
      <c r="H32" s="603">
        <v>290.02593074000004</v>
      </c>
      <c r="I32" s="603">
        <v>293.08333214999999</v>
      </c>
      <c r="J32" s="604">
        <v>2.002588081327417E-2</v>
      </c>
      <c r="K32" s="605">
        <v>1.0541820871668328E-2</v>
      </c>
      <c r="L32" s="231"/>
    </row>
    <row r="33" spans="2:12" x14ac:dyDescent="0.2">
      <c r="B33" s="1111"/>
      <c r="C33" s="713" t="s">
        <v>833</v>
      </c>
      <c r="D33" s="232" t="s">
        <v>383</v>
      </c>
      <c r="E33" s="603">
        <v>391.25896847999996</v>
      </c>
      <c r="F33" s="603">
        <v>538.73956468000006</v>
      </c>
      <c r="G33" s="603">
        <v>482.88142691999997</v>
      </c>
      <c r="H33" s="603">
        <v>269.15444946000002</v>
      </c>
      <c r="I33" s="603">
        <v>280.52418817</v>
      </c>
      <c r="J33" s="604">
        <v>1.9167736071247329E-2</v>
      </c>
      <c r="K33" s="605">
        <v>4.2242432673176733E-2</v>
      </c>
      <c r="L33" s="231"/>
    </row>
    <row r="34" spans="2:12" x14ac:dyDescent="0.2">
      <c r="B34" s="1111"/>
      <c r="C34" s="715" t="s">
        <v>85</v>
      </c>
      <c r="D34" s="715"/>
      <c r="E34" s="603">
        <v>17304.952910559958</v>
      </c>
      <c r="F34" s="603">
        <v>18197.611089170034</v>
      </c>
      <c r="G34" s="603">
        <v>16584.672318109933</v>
      </c>
      <c r="H34" s="603">
        <v>13600.137942119976</v>
      </c>
      <c r="I34" s="603">
        <v>11890.017691450013</v>
      </c>
      <c r="J34" s="604">
        <v>0.81242449173068498</v>
      </c>
      <c r="K34" s="605">
        <v>-0.12574286069361673</v>
      </c>
      <c r="L34" s="231"/>
    </row>
    <row r="35" spans="2:12" x14ac:dyDescent="0.2">
      <c r="B35" s="590"/>
      <c r="C35" s="1074" t="s">
        <v>15</v>
      </c>
      <c r="D35" s="1075"/>
      <c r="E35" s="607">
        <v>25097.514217879958</v>
      </c>
      <c r="F35" s="607">
        <v>23753.714517410033</v>
      </c>
      <c r="G35" s="607">
        <v>21800.316398259933</v>
      </c>
      <c r="H35" s="607">
        <v>16618.451027419978</v>
      </c>
      <c r="I35" s="607">
        <v>14635.228027310013</v>
      </c>
      <c r="J35" s="608">
        <v>1</v>
      </c>
      <c r="K35" s="609">
        <v>-0.11933861927550904</v>
      </c>
      <c r="L35" s="231"/>
    </row>
    <row r="36" spans="2:12" ht="13.5" thickBot="1" x14ac:dyDescent="0.25">
      <c r="B36" s="1076" t="s">
        <v>834</v>
      </c>
      <c r="C36" s="1077"/>
      <c r="D36" s="1078"/>
      <c r="E36" s="611">
        <v>39399.727952739944</v>
      </c>
      <c r="F36" s="611">
        <v>37209.663031450022</v>
      </c>
      <c r="G36" s="611">
        <v>35783.386081189936</v>
      </c>
      <c r="H36" s="611">
        <v>27340.360872389996</v>
      </c>
      <c r="I36" s="611">
        <v>23900.696958599983</v>
      </c>
      <c r="J36" s="612"/>
      <c r="K36" s="613">
        <v>-0.12580901656143095</v>
      </c>
      <c r="L36" s="231"/>
    </row>
    <row r="37" spans="2:12" ht="15" x14ac:dyDescent="0.25">
      <c r="B37" s="1079" t="s">
        <v>20</v>
      </c>
      <c r="C37" s="1079"/>
      <c r="D37" s="1079"/>
      <c r="E37" s="1079"/>
      <c r="F37" s="1079"/>
      <c r="G37" s="1079"/>
      <c r="H37" s="1079"/>
      <c r="I37" s="1079"/>
      <c r="J37" s="1079"/>
      <c r="K37" s="1079"/>
      <c r="L37" s="424"/>
    </row>
    <row r="38" spans="2:12" ht="15" x14ac:dyDescent="0.25"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.75" thickBot="1" x14ac:dyDescent="0.3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2:12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  <c r="L40" s="424"/>
    </row>
    <row r="41" spans="2:12" ht="15" x14ac:dyDescent="0.25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77" t="s">
        <v>6</v>
      </c>
      <c r="J41" s="231"/>
      <c r="K41" s="424"/>
      <c r="L41" s="424"/>
    </row>
    <row r="42" spans="2:12" ht="15" x14ac:dyDescent="0.25">
      <c r="B42" s="618" t="s">
        <v>491</v>
      </c>
      <c r="C42" s="656">
        <v>275.38728363000075</v>
      </c>
      <c r="D42" s="656">
        <v>231.99502453999926</v>
      </c>
      <c r="E42" s="656">
        <v>199.2966618300004</v>
      </c>
      <c r="F42" s="656">
        <v>151.63325565000122</v>
      </c>
      <c r="G42" s="656">
        <v>135.52015956999844</v>
      </c>
      <c r="H42" s="620">
        <v>4.0512080298099051E-2</v>
      </c>
      <c r="I42" s="621">
        <v>-0.1062636030000893</v>
      </c>
      <c r="J42" s="231"/>
      <c r="K42" s="424"/>
      <c r="L42" s="424"/>
    </row>
    <row r="43" spans="2:12" ht="15" x14ac:dyDescent="0.25">
      <c r="B43" s="675" t="s">
        <v>492</v>
      </c>
      <c r="C43" s="656">
        <v>4806.6675036099759</v>
      </c>
      <c r="D43" s="656">
        <v>4529.3775122000252</v>
      </c>
      <c r="E43" s="656">
        <v>4158.4382672600123</v>
      </c>
      <c r="F43" s="656">
        <v>3137.1048644900029</v>
      </c>
      <c r="G43" s="656">
        <v>2724.5349938699851</v>
      </c>
      <c r="H43" s="623">
        <v>0.81446613401919943</v>
      </c>
      <c r="I43" s="621">
        <v>-0.13151293579313905</v>
      </c>
      <c r="J43" s="231"/>
      <c r="K43" s="424"/>
      <c r="L43" s="424"/>
    </row>
    <row r="44" spans="2:12" ht="24" x14ac:dyDescent="0.25">
      <c r="B44" s="618" t="s">
        <v>493</v>
      </c>
      <c r="C44" s="656">
        <v>776.87345172000005</v>
      </c>
      <c r="D44" s="656">
        <v>533.72835570999996</v>
      </c>
      <c r="E44" s="656">
        <v>566.90253726999993</v>
      </c>
      <c r="F44" s="656">
        <v>514.71454634000008</v>
      </c>
      <c r="G44" s="656">
        <v>450.20390268999995</v>
      </c>
      <c r="H44" s="623">
        <v>0.13458290422742791</v>
      </c>
      <c r="I44" s="621">
        <v>-0.12533285509165881</v>
      </c>
      <c r="J44" s="231"/>
      <c r="K44" s="424"/>
      <c r="L44" s="424"/>
    </row>
    <row r="45" spans="2:12" ht="15" x14ac:dyDescent="0.25">
      <c r="B45" s="618" t="s">
        <v>752</v>
      </c>
      <c r="C45" s="656">
        <v>2.4125235800000002</v>
      </c>
      <c r="D45" s="656">
        <v>0.76143385000000008</v>
      </c>
      <c r="E45" s="656">
        <v>0</v>
      </c>
      <c r="F45" s="656">
        <v>0.13724043000000002</v>
      </c>
      <c r="G45" s="656">
        <v>3.103709E-2</v>
      </c>
      <c r="H45" s="623">
        <v>9.27815526700196E-6</v>
      </c>
      <c r="I45" s="621">
        <v>-0.77384878493895715</v>
      </c>
      <c r="J45" s="231"/>
      <c r="K45" s="424"/>
      <c r="L45" s="424"/>
    </row>
    <row r="46" spans="2:12" ht="15" x14ac:dyDescent="0.25">
      <c r="B46" s="618" t="s">
        <v>495</v>
      </c>
      <c r="C46" s="656">
        <v>28.049194780000022</v>
      </c>
      <c r="D46" s="656">
        <v>28.09318811000001</v>
      </c>
      <c r="E46" s="656">
        <v>31.082874690000022</v>
      </c>
      <c r="F46" s="656">
        <v>30.91057065</v>
      </c>
      <c r="G46" s="656">
        <v>34.888889760000005</v>
      </c>
      <c r="H46" s="623">
        <v>1.0429603300006373E-2</v>
      </c>
      <c r="I46" s="621">
        <v>0.12870416256776562</v>
      </c>
      <c r="J46" s="231"/>
      <c r="K46" s="424"/>
      <c r="L46" s="424"/>
    </row>
    <row r="47" spans="2:12" ht="15.75" thickBot="1" x14ac:dyDescent="0.3">
      <c r="B47" s="624" t="s">
        <v>722</v>
      </c>
      <c r="C47" s="625">
        <v>5889.3899573199769</v>
      </c>
      <c r="D47" s="625">
        <v>5323.9555144100241</v>
      </c>
      <c r="E47" s="625">
        <v>4955.7203410500124</v>
      </c>
      <c r="F47" s="625">
        <v>3834.5004775600041</v>
      </c>
      <c r="G47" s="625">
        <v>3345.1789829799841</v>
      </c>
      <c r="H47" s="626">
        <v>1</v>
      </c>
      <c r="I47" s="627">
        <v>-0.12761023174820119</v>
      </c>
      <c r="J47" s="231"/>
      <c r="K47" s="424"/>
      <c r="L47" s="424"/>
    </row>
    <row r="48" spans="2:12" x14ac:dyDescent="0.2">
      <c r="B48" s="1110" t="s">
        <v>419</v>
      </c>
      <c r="C48" s="1110"/>
      <c r="D48" s="1110"/>
      <c r="E48" s="1110"/>
      <c r="F48" s="1110"/>
      <c r="G48" s="1110"/>
      <c r="H48" s="1110"/>
      <c r="I48" s="1110"/>
    </row>
  </sheetData>
  <mergeCells count="23">
    <mergeCell ref="B6:B10"/>
    <mergeCell ref="B4:B5"/>
    <mergeCell ref="C4:C5"/>
    <mergeCell ref="D4:H4"/>
    <mergeCell ref="I4:I5"/>
    <mergeCell ref="J4:J5"/>
    <mergeCell ref="B12:B14"/>
    <mergeCell ref="B16:C16"/>
    <mergeCell ref="B17:J17"/>
    <mergeCell ref="B20:B21"/>
    <mergeCell ref="C20:C21"/>
    <mergeCell ref="D20:D21"/>
    <mergeCell ref="E20:I20"/>
    <mergeCell ref="J20:J21"/>
    <mergeCell ref="B37:K37"/>
    <mergeCell ref="B40:I40"/>
    <mergeCell ref="B48:I48"/>
    <mergeCell ref="K20:K21"/>
    <mergeCell ref="B22:B27"/>
    <mergeCell ref="C28:D28"/>
    <mergeCell ref="B29:B34"/>
    <mergeCell ref="C35:D35"/>
    <mergeCell ref="B36:D3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workbookViewId="0">
      <selection activeCell="C43" sqref="C43"/>
    </sheetView>
  </sheetViews>
  <sheetFormatPr baseColWidth="10" defaultRowHeight="12.75" x14ac:dyDescent="0.2"/>
  <cols>
    <col min="2" max="2" width="29.140625" customWidth="1"/>
    <col min="3" max="3" width="33.5703125" customWidth="1"/>
    <col min="4" max="4" width="31.140625" customWidth="1"/>
    <col min="5" max="7" width="9" bestFit="1" customWidth="1"/>
    <col min="8" max="8" width="10.42578125" bestFit="1" customWidth="1"/>
    <col min="9" max="9" width="18" bestFit="1" customWidth="1"/>
    <col min="10" max="11" width="20" bestFit="1" customWidth="1"/>
  </cols>
  <sheetData>
    <row r="2" spans="2:12" ht="15" x14ac:dyDescent="0.25">
      <c r="B2" s="1128" t="s">
        <v>835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200681</v>
      </c>
      <c r="E6" s="666">
        <v>219883</v>
      </c>
      <c r="F6" s="666">
        <v>204212</v>
      </c>
      <c r="G6" s="666">
        <v>220762</v>
      </c>
      <c r="H6" s="666">
        <v>239388</v>
      </c>
      <c r="I6" s="667">
        <v>0.97540185392686152</v>
      </c>
      <c r="J6" s="596">
        <v>8.4371404498962743E-2</v>
      </c>
      <c r="K6" s="231"/>
      <c r="L6" s="424"/>
    </row>
    <row r="7" spans="2:12" ht="15" x14ac:dyDescent="0.25">
      <c r="B7" s="1092"/>
      <c r="C7" s="587" t="s">
        <v>693</v>
      </c>
      <c r="D7" s="666">
        <v>5004</v>
      </c>
      <c r="E7" s="666">
        <v>5465</v>
      </c>
      <c r="F7" s="666">
        <v>4579</v>
      </c>
      <c r="G7" s="666">
        <v>4881</v>
      </c>
      <c r="H7" s="666">
        <v>5568</v>
      </c>
      <c r="I7" s="667">
        <v>2.2687175308138942E-2</v>
      </c>
      <c r="J7" s="596">
        <v>0.14074984634296261</v>
      </c>
      <c r="K7" s="231"/>
      <c r="L7" s="424"/>
    </row>
    <row r="8" spans="2:12" ht="15" x14ac:dyDescent="0.25">
      <c r="B8" s="1092"/>
      <c r="C8" s="583" t="s">
        <v>683</v>
      </c>
      <c r="D8" s="666">
        <v>375</v>
      </c>
      <c r="E8" s="666">
        <v>433</v>
      </c>
      <c r="F8" s="666">
        <v>323</v>
      </c>
      <c r="G8" s="666">
        <v>231</v>
      </c>
      <c r="H8" s="666">
        <v>216</v>
      </c>
      <c r="I8" s="667">
        <v>8.8010593867780384E-4</v>
      </c>
      <c r="J8" s="596">
        <v>-6.4935064935064957E-2</v>
      </c>
      <c r="K8" s="231"/>
      <c r="L8" s="424"/>
    </row>
    <row r="9" spans="2:12" ht="15" x14ac:dyDescent="0.25">
      <c r="B9" s="1092"/>
      <c r="C9" s="583" t="s">
        <v>684</v>
      </c>
      <c r="D9" s="666">
        <v>206</v>
      </c>
      <c r="E9" s="666">
        <v>319</v>
      </c>
      <c r="F9" s="666">
        <v>323</v>
      </c>
      <c r="G9" s="666">
        <v>270</v>
      </c>
      <c r="H9" s="666">
        <v>236</v>
      </c>
      <c r="I9" s="667">
        <v>9.61597229296119E-4</v>
      </c>
      <c r="J9" s="596">
        <v>-0.12592592592592589</v>
      </c>
      <c r="K9" s="231"/>
      <c r="L9" s="424"/>
    </row>
    <row r="10" spans="2:12" ht="24" x14ac:dyDescent="0.25">
      <c r="B10" s="1092"/>
      <c r="C10" s="583" t="s">
        <v>686</v>
      </c>
      <c r="D10" s="666">
        <v>16</v>
      </c>
      <c r="E10" s="666">
        <v>22</v>
      </c>
      <c r="F10" s="666">
        <v>7</v>
      </c>
      <c r="G10" s="666">
        <v>25</v>
      </c>
      <c r="H10" s="666">
        <v>17</v>
      </c>
      <c r="I10" s="667">
        <v>6.9267597025567899E-5</v>
      </c>
      <c r="J10" s="596">
        <v>-0.31999999999999995</v>
      </c>
      <c r="K10" s="231"/>
      <c r="L10" s="424"/>
    </row>
    <row r="11" spans="2:12" ht="15" x14ac:dyDescent="0.25">
      <c r="B11" s="1123" t="s">
        <v>694</v>
      </c>
      <c r="C11" s="1124"/>
      <c r="D11" s="668">
        <v>206282</v>
      </c>
      <c r="E11" s="668">
        <v>226122</v>
      </c>
      <c r="F11" s="668">
        <v>209444</v>
      </c>
      <c r="G11" s="668">
        <v>226169</v>
      </c>
      <c r="H11" s="668">
        <v>245425</v>
      </c>
      <c r="I11" s="669">
        <v>1</v>
      </c>
      <c r="J11" s="594">
        <v>8.5139873280599909E-2</v>
      </c>
      <c r="K11" s="231"/>
      <c r="L11" s="424"/>
    </row>
    <row r="12" spans="2:12" ht="15" x14ac:dyDescent="0.25">
      <c r="B12" s="1091" t="s">
        <v>695</v>
      </c>
      <c r="C12" s="583" t="s">
        <v>672</v>
      </c>
      <c r="D12" s="666">
        <v>100954</v>
      </c>
      <c r="E12" s="666">
        <v>103520</v>
      </c>
      <c r="F12" s="666">
        <v>85681</v>
      </c>
      <c r="G12" s="666">
        <v>96475</v>
      </c>
      <c r="H12" s="666">
        <v>97758</v>
      </c>
      <c r="I12" s="667">
        <v>0.99224538681715757</v>
      </c>
      <c r="J12" s="596">
        <v>1.3298782067893145E-2</v>
      </c>
      <c r="K12" s="231"/>
      <c r="L12" s="424"/>
    </row>
    <row r="13" spans="2:12" ht="15" x14ac:dyDescent="0.25">
      <c r="B13" s="1092"/>
      <c r="C13" s="583" t="s">
        <v>673</v>
      </c>
      <c r="D13" s="666">
        <v>784</v>
      </c>
      <c r="E13" s="666">
        <v>960</v>
      </c>
      <c r="F13" s="666">
        <v>665</v>
      </c>
      <c r="G13" s="666">
        <v>578</v>
      </c>
      <c r="H13" s="666">
        <v>545</v>
      </c>
      <c r="I13" s="667">
        <v>5.5317594039909872E-3</v>
      </c>
      <c r="J13" s="596">
        <v>-5.7093425605536319E-2</v>
      </c>
      <c r="K13" s="231"/>
      <c r="L13" s="424"/>
    </row>
    <row r="14" spans="2:12" ht="15" x14ac:dyDescent="0.25">
      <c r="B14" s="1092"/>
      <c r="C14" s="587" t="s">
        <v>674</v>
      </c>
      <c r="D14" s="666">
        <v>109</v>
      </c>
      <c r="E14" s="666">
        <v>120</v>
      </c>
      <c r="F14" s="666">
        <v>148</v>
      </c>
      <c r="G14" s="666">
        <v>157</v>
      </c>
      <c r="H14" s="666">
        <v>219</v>
      </c>
      <c r="I14" s="667">
        <v>2.2228537788514242E-3</v>
      </c>
      <c r="J14" s="596">
        <v>0.39490445859872603</v>
      </c>
      <c r="K14" s="231"/>
      <c r="L14" s="424"/>
    </row>
    <row r="15" spans="2:12" ht="15" x14ac:dyDescent="0.25">
      <c r="B15" s="1123" t="s">
        <v>696</v>
      </c>
      <c r="C15" s="1124"/>
      <c r="D15" s="668">
        <v>101847</v>
      </c>
      <c r="E15" s="668">
        <v>104600</v>
      </c>
      <c r="F15" s="668">
        <v>86494</v>
      </c>
      <c r="G15" s="668">
        <v>97210</v>
      </c>
      <c r="H15" s="668">
        <v>98522</v>
      </c>
      <c r="I15" s="669">
        <v>1</v>
      </c>
      <c r="J15" s="594">
        <v>1.3496553852484272E-2</v>
      </c>
      <c r="K15" s="231"/>
      <c r="L15" s="424"/>
    </row>
    <row r="16" spans="2:12" ht="15.75" thickBot="1" x14ac:dyDescent="0.3">
      <c r="B16" s="1093" t="s">
        <v>836</v>
      </c>
      <c r="C16" s="1094"/>
      <c r="D16" s="671">
        <v>308129</v>
      </c>
      <c r="E16" s="671">
        <v>330722</v>
      </c>
      <c r="F16" s="671">
        <v>295938</v>
      </c>
      <c r="G16" s="671">
        <v>323379</v>
      </c>
      <c r="H16" s="671">
        <v>343947</v>
      </c>
      <c r="I16" s="672"/>
      <c r="J16" s="600">
        <v>6.3603387975100345E-2</v>
      </c>
      <c r="K16" s="231"/>
      <c r="L16" s="424"/>
    </row>
    <row r="17" spans="2:12" ht="15" x14ac:dyDescent="0.25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424"/>
      <c r="L17" s="424"/>
    </row>
    <row r="18" spans="2:12" ht="15.75" thickBot="1" x14ac:dyDescent="0.3"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</row>
    <row r="19" spans="2:12" ht="15" x14ac:dyDescent="0.25">
      <c r="B19" s="1059" t="s">
        <v>697</v>
      </c>
      <c r="C19" s="1060" t="s">
        <v>25</v>
      </c>
      <c r="D19" s="1060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  <c r="L19" s="424"/>
    </row>
    <row r="20" spans="2:12" ht="15" x14ac:dyDescent="0.25">
      <c r="B20" s="1062"/>
      <c r="C20" s="1063"/>
      <c r="D20" s="1063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  <c r="L20" s="424"/>
    </row>
    <row r="21" spans="2:12" ht="36" x14ac:dyDescent="0.2">
      <c r="B21" s="1091" t="s">
        <v>699</v>
      </c>
      <c r="C21" s="602" t="s">
        <v>33</v>
      </c>
      <c r="D21" s="232" t="s">
        <v>816</v>
      </c>
      <c r="E21" s="603">
        <v>274.97235212999999</v>
      </c>
      <c r="F21" s="603">
        <v>150.41754417000001</v>
      </c>
      <c r="G21" s="603">
        <v>202.89185524000001</v>
      </c>
      <c r="H21" s="603">
        <v>169.47131426000001</v>
      </c>
      <c r="I21" s="603">
        <v>1393.0373817899997</v>
      </c>
      <c r="J21" s="604">
        <v>0.16165310771785363</v>
      </c>
      <c r="K21" s="605">
        <v>7.2199007417433805</v>
      </c>
      <c r="L21" s="231"/>
    </row>
    <row r="22" spans="2:12" ht="24" x14ac:dyDescent="0.2">
      <c r="B22" s="1111"/>
      <c r="C22" s="602" t="s">
        <v>27</v>
      </c>
      <c r="D22" s="232" t="s">
        <v>775</v>
      </c>
      <c r="E22" s="603">
        <v>1030.5106344599999</v>
      </c>
      <c r="F22" s="603">
        <v>1053.7993606999999</v>
      </c>
      <c r="G22" s="603">
        <v>991.03381901000012</v>
      </c>
      <c r="H22" s="603">
        <v>928.20972678999999</v>
      </c>
      <c r="I22" s="603">
        <v>969.67681170999992</v>
      </c>
      <c r="J22" s="604">
        <v>0.11252481243069165</v>
      </c>
      <c r="K22" s="605">
        <v>4.4674262424941658E-2</v>
      </c>
      <c r="L22" s="231"/>
    </row>
    <row r="23" spans="2:12" x14ac:dyDescent="0.2">
      <c r="B23" s="1111"/>
      <c r="C23" s="602" t="s">
        <v>31</v>
      </c>
      <c r="D23" s="232" t="s">
        <v>32</v>
      </c>
      <c r="E23" s="603">
        <v>701.50000909000005</v>
      </c>
      <c r="F23" s="603">
        <v>547.87978243000009</v>
      </c>
      <c r="G23" s="603">
        <v>780.92268870000009</v>
      </c>
      <c r="H23" s="603">
        <v>633.75498975000005</v>
      </c>
      <c r="I23" s="603">
        <v>545.87953828000002</v>
      </c>
      <c r="J23" s="604">
        <v>6.3345840503691311E-2</v>
      </c>
      <c r="K23" s="605">
        <v>-0.13865839778975886</v>
      </c>
      <c r="L23" s="231"/>
    </row>
    <row r="24" spans="2:12" x14ac:dyDescent="0.2">
      <c r="B24" s="1111"/>
      <c r="C24" s="602" t="s">
        <v>837</v>
      </c>
      <c r="D24" s="232" t="s">
        <v>169</v>
      </c>
      <c r="E24" s="603">
        <v>284.32453429999993</v>
      </c>
      <c r="F24" s="603">
        <v>275.60954940999994</v>
      </c>
      <c r="G24" s="603">
        <v>285.58135741000001</v>
      </c>
      <c r="H24" s="603">
        <v>253.25888265</v>
      </c>
      <c r="I24" s="603">
        <v>235.50840795999994</v>
      </c>
      <c r="J24" s="604">
        <v>2.7329249407147094E-2</v>
      </c>
      <c r="K24" s="605">
        <v>-7.0088261087888237E-2</v>
      </c>
      <c r="L24" s="231"/>
    </row>
    <row r="25" spans="2:12" ht="36" x14ac:dyDescent="0.2">
      <c r="B25" s="1111"/>
      <c r="C25" s="602" t="s">
        <v>61</v>
      </c>
      <c r="D25" s="232" t="s">
        <v>815</v>
      </c>
      <c r="E25" s="603">
        <v>177.94983661000015</v>
      </c>
      <c r="F25" s="603">
        <v>208.43523468000001</v>
      </c>
      <c r="G25" s="603">
        <v>171.39423079999989</v>
      </c>
      <c r="H25" s="603">
        <v>217.20075547999997</v>
      </c>
      <c r="I25" s="603">
        <v>194.35995940000009</v>
      </c>
      <c r="J25" s="604">
        <v>2.2554234267966163E-2</v>
      </c>
      <c r="K25" s="605">
        <v>-0.10515983717240374</v>
      </c>
      <c r="L25" s="231"/>
    </row>
    <row r="26" spans="2:12" x14ac:dyDescent="0.2">
      <c r="B26" s="1111"/>
      <c r="C26" s="673" t="s">
        <v>85</v>
      </c>
      <c r="D26" s="655"/>
      <c r="E26" s="603">
        <v>5876.0796915100218</v>
      </c>
      <c r="F26" s="603">
        <v>6321.0544963999937</v>
      </c>
      <c r="G26" s="603">
        <v>5545.9773568599994</v>
      </c>
      <c r="H26" s="603">
        <v>5336.0429035499728</v>
      </c>
      <c r="I26" s="603">
        <v>5278.9867173800112</v>
      </c>
      <c r="J26" s="604">
        <v>0.61259275567265015</v>
      </c>
      <c r="K26" s="605">
        <v>-1.0692602589833622E-2</v>
      </c>
      <c r="L26" s="231"/>
    </row>
    <row r="27" spans="2:12" ht="25.5" customHeight="1" x14ac:dyDescent="0.2">
      <c r="B27" s="590"/>
      <c r="C27" s="1074" t="s">
        <v>14</v>
      </c>
      <c r="D27" s="1075"/>
      <c r="E27" s="607">
        <v>8345.3370581000217</v>
      </c>
      <c r="F27" s="607">
        <v>8557.195967789994</v>
      </c>
      <c r="G27" s="607">
        <v>7977.8013080199999</v>
      </c>
      <c r="H27" s="607">
        <v>7537.9385724799722</v>
      </c>
      <c r="I27" s="607">
        <v>8617.448816520011</v>
      </c>
      <c r="J27" s="608">
        <v>1</v>
      </c>
      <c r="K27" s="609">
        <v>0.14321027342690074</v>
      </c>
      <c r="L27" s="231"/>
    </row>
    <row r="28" spans="2:12" ht="36" x14ac:dyDescent="0.2">
      <c r="B28" s="1091" t="s">
        <v>708</v>
      </c>
      <c r="C28" s="602" t="s">
        <v>838</v>
      </c>
      <c r="D28" s="610" t="s">
        <v>370</v>
      </c>
      <c r="E28" s="603">
        <v>1204.3609605199999</v>
      </c>
      <c r="F28" s="603">
        <v>1313.0699792</v>
      </c>
      <c r="G28" s="603">
        <v>1205.1361299699997</v>
      </c>
      <c r="H28" s="603">
        <v>1263.38871913</v>
      </c>
      <c r="I28" s="603">
        <v>1352.90499163</v>
      </c>
      <c r="J28" s="604">
        <v>7.8285319485910512E-2</v>
      </c>
      <c r="K28" s="605">
        <v>7.0854101468978747E-2</v>
      </c>
      <c r="L28" s="231"/>
    </row>
    <row r="29" spans="2:12" ht="36" x14ac:dyDescent="0.2">
      <c r="B29" s="1111"/>
      <c r="C29" s="602" t="s">
        <v>839</v>
      </c>
      <c r="D29" s="610" t="s">
        <v>375</v>
      </c>
      <c r="E29" s="603">
        <v>299.99116048000002</v>
      </c>
      <c r="F29" s="603">
        <v>400.77530273000002</v>
      </c>
      <c r="G29" s="603">
        <v>456.26294505999994</v>
      </c>
      <c r="H29" s="603">
        <v>635.98314561000007</v>
      </c>
      <c r="I29" s="603">
        <v>697.53172454000003</v>
      </c>
      <c r="J29" s="604">
        <v>4.0362401088772183E-2</v>
      </c>
      <c r="K29" s="605">
        <v>9.677705982438578E-2</v>
      </c>
      <c r="L29" s="231"/>
    </row>
    <row r="30" spans="2:12" ht="36" x14ac:dyDescent="0.2">
      <c r="B30" s="1111"/>
      <c r="C30" s="602" t="s">
        <v>840</v>
      </c>
      <c r="D30" s="610" t="s">
        <v>377</v>
      </c>
      <c r="E30" s="603">
        <v>492.91457277000012</v>
      </c>
      <c r="F30" s="603">
        <v>648.81518043999995</v>
      </c>
      <c r="G30" s="603">
        <v>582.62671841999997</v>
      </c>
      <c r="H30" s="603">
        <v>572.14625097999999</v>
      </c>
      <c r="I30" s="603">
        <v>658.73758885999996</v>
      </c>
      <c r="J30" s="604">
        <v>3.8117593563722303E-2</v>
      </c>
      <c r="K30" s="605">
        <v>0.15134476146908615</v>
      </c>
      <c r="L30" s="231"/>
    </row>
    <row r="31" spans="2:12" ht="36" x14ac:dyDescent="0.2">
      <c r="B31" s="1111"/>
      <c r="C31" s="602" t="s">
        <v>841</v>
      </c>
      <c r="D31" s="610" t="s">
        <v>380</v>
      </c>
      <c r="E31" s="603">
        <v>318.81982045000007</v>
      </c>
      <c r="F31" s="603">
        <v>404.32065936999993</v>
      </c>
      <c r="G31" s="603">
        <v>377.27066760000002</v>
      </c>
      <c r="H31" s="603">
        <v>318.46479789</v>
      </c>
      <c r="I31" s="603">
        <v>420.55610683999998</v>
      </c>
      <c r="J31" s="604">
        <v>2.4335315036463537E-2</v>
      </c>
      <c r="K31" s="605">
        <v>0.32057329295548409</v>
      </c>
      <c r="L31" s="231"/>
    </row>
    <row r="32" spans="2:12" x14ac:dyDescent="0.2">
      <c r="B32" s="1111"/>
      <c r="C32" s="602" t="s">
        <v>842</v>
      </c>
      <c r="D32" s="610" t="s">
        <v>386</v>
      </c>
      <c r="E32" s="603">
        <v>211.15260586000002</v>
      </c>
      <c r="F32" s="603">
        <v>254.12151718000001</v>
      </c>
      <c r="G32" s="603">
        <v>297.04095494000001</v>
      </c>
      <c r="H32" s="603">
        <v>289.59402560000001</v>
      </c>
      <c r="I32" s="603">
        <v>261.13747904999997</v>
      </c>
      <c r="J32" s="604">
        <v>1.5110618338797172E-2</v>
      </c>
      <c r="K32" s="605">
        <v>-9.8263582928003745E-2</v>
      </c>
      <c r="L32" s="231"/>
    </row>
    <row r="33" spans="2:12" x14ac:dyDescent="0.2">
      <c r="B33" s="1111"/>
      <c r="C33" s="673" t="s">
        <v>85</v>
      </c>
      <c r="D33" s="655"/>
      <c r="E33" s="603">
        <v>14750.799678790034</v>
      </c>
      <c r="F33" s="603">
        <v>15559.112324989974</v>
      </c>
      <c r="G33" s="603">
        <v>13774.950658719948</v>
      </c>
      <c r="H33" s="603">
        <v>13702.377228470063</v>
      </c>
      <c r="I33" s="603">
        <v>13890.85236665001</v>
      </c>
      <c r="J33" s="604">
        <v>0.8037887524863343</v>
      </c>
      <c r="K33" s="605">
        <v>1.3754922597543295E-2</v>
      </c>
      <c r="L33" s="231"/>
    </row>
    <row r="34" spans="2:12" ht="25.5" customHeight="1" x14ac:dyDescent="0.2">
      <c r="B34" s="590"/>
      <c r="C34" s="1074" t="s">
        <v>15</v>
      </c>
      <c r="D34" s="1075"/>
      <c r="E34" s="607">
        <v>17278.038798870035</v>
      </c>
      <c r="F34" s="607">
        <v>18580.214963909973</v>
      </c>
      <c r="G34" s="607">
        <v>16693.288074709948</v>
      </c>
      <c r="H34" s="607">
        <v>16781.954167680062</v>
      </c>
      <c r="I34" s="607">
        <v>17281.72025757001</v>
      </c>
      <c r="J34" s="608">
        <v>1</v>
      </c>
      <c r="K34" s="609">
        <v>2.9779969894831115E-2</v>
      </c>
      <c r="L34" s="231"/>
    </row>
    <row r="35" spans="2:12" ht="13.5" thickBot="1" x14ac:dyDescent="0.25">
      <c r="B35" s="1076" t="s">
        <v>843</v>
      </c>
      <c r="C35" s="1077"/>
      <c r="D35" s="1078"/>
      <c r="E35" s="611">
        <v>25623.375856970055</v>
      </c>
      <c r="F35" s="611">
        <v>27137.410931699967</v>
      </c>
      <c r="G35" s="611">
        <v>24671.089382729948</v>
      </c>
      <c r="H35" s="611">
        <v>24319.892740160034</v>
      </c>
      <c r="I35" s="611">
        <v>25899.169074090023</v>
      </c>
      <c r="J35" s="612"/>
      <c r="K35" s="613">
        <v>6.4937635655032855E-2</v>
      </c>
      <c r="L35" s="231"/>
    </row>
    <row r="36" spans="2:12" ht="15" x14ac:dyDescent="0.25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  <c r="L36" s="424"/>
    </row>
    <row r="37" spans="2:12" ht="15" x14ac:dyDescent="0.25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" x14ac:dyDescent="0.25"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.75" thickBot="1" x14ac:dyDescent="0.3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2:12" ht="15" x14ac:dyDescent="0.25">
      <c r="B40" s="1080" t="s">
        <v>719</v>
      </c>
      <c r="C40" s="1081"/>
      <c r="D40" s="1081"/>
      <c r="E40" s="1081"/>
      <c r="F40" s="1081"/>
      <c r="G40" s="1081"/>
      <c r="H40" s="1081"/>
      <c r="I40" s="1082"/>
      <c r="J40" s="424"/>
      <c r="K40" s="424"/>
      <c r="L40" s="424"/>
    </row>
    <row r="41" spans="2:12" ht="24" x14ac:dyDescent="0.25">
      <c r="B41" s="614" t="s">
        <v>720</v>
      </c>
      <c r="C41" s="615">
        <v>2012</v>
      </c>
      <c r="D41" s="615">
        <v>2013</v>
      </c>
      <c r="E41" s="615">
        <v>2014</v>
      </c>
      <c r="F41" s="616">
        <v>2015</v>
      </c>
      <c r="G41" s="616">
        <v>2016</v>
      </c>
      <c r="H41" s="616" t="s">
        <v>5</v>
      </c>
      <c r="I41" s="677" t="s">
        <v>6</v>
      </c>
      <c r="J41" s="424"/>
      <c r="K41" s="424"/>
      <c r="L41" s="424"/>
    </row>
    <row r="42" spans="2:12" ht="15" x14ac:dyDescent="0.25">
      <c r="B42" s="675" t="s">
        <v>491</v>
      </c>
      <c r="C42" s="656">
        <v>131.62074384000084</v>
      </c>
      <c r="D42" s="656">
        <v>142.031062789999</v>
      </c>
      <c r="E42" s="656">
        <v>133.20249515999964</v>
      </c>
      <c r="F42" s="656">
        <v>139.56062863999921</v>
      </c>
      <c r="G42" s="656">
        <v>121.77247693999954</v>
      </c>
      <c r="H42" s="620">
        <v>3.5876948857729914E-2</v>
      </c>
      <c r="I42" s="621">
        <v>-0.12745823713566629</v>
      </c>
      <c r="J42" s="231"/>
      <c r="K42" s="424"/>
      <c r="L42" s="424"/>
    </row>
    <row r="43" spans="2:12" ht="24" x14ac:dyDescent="0.25">
      <c r="B43" s="675" t="s">
        <v>492</v>
      </c>
      <c r="C43" s="656">
        <v>3304.9890106000103</v>
      </c>
      <c r="D43" s="656">
        <v>3560.2658387699985</v>
      </c>
      <c r="E43" s="656">
        <v>3190.9926746800093</v>
      </c>
      <c r="F43" s="656">
        <v>3181.0560772999966</v>
      </c>
      <c r="G43" s="656">
        <v>3234.0720231499949</v>
      </c>
      <c r="H43" s="623">
        <v>0.95283137448159005</v>
      </c>
      <c r="I43" s="621">
        <v>1.6666146261400394E-2</v>
      </c>
      <c r="J43" s="231"/>
      <c r="K43" s="424"/>
      <c r="L43" s="424"/>
    </row>
    <row r="44" spans="2:12" ht="36" x14ac:dyDescent="0.25">
      <c r="B44" s="618" t="s">
        <v>493</v>
      </c>
      <c r="C44" s="656">
        <v>6.0532800000000003E-3</v>
      </c>
      <c r="D44" s="656">
        <v>1.4413400000000002E-3</v>
      </c>
      <c r="E44" s="656">
        <v>2.7932969999999998E-2</v>
      </c>
      <c r="F44" s="656">
        <v>5.3822199999999992E-3</v>
      </c>
      <c r="G44" s="656">
        <v>3.9579400000000001E-3</v>
      </c>
      <c r="H44" s="623">
        <v>1.1660993890428134E-6</v>
      </c>
      <c r="I44" s="621">
        <v>-0.26462686400778845</v>
      </c>
      <c r="J44" s="231"/>
      <c r="K44" s="424"/>
      <c r="L44" s="424"/>
    </row>
    <row r="45" spans="2:12" ht="24" x14ac:dyDescent="0.25">
      <c r="B45" s="618" t="s">
        <v>752</v>
      </c>
      <c r="C45" s="656">
        <v>11.07939998</v>
      </c>
      <c r="D45" s="656">
        <v>55.333916670000001</v>
      </c>
      <c r="E45" s="656">
        <v>11.77155235</v>
      </c>
      <c r="F45" s="656">
        <v>0.26039012</v>
      </c>
      <c r="G45" s="656">
        <v>2.1071123900000002</v>
      </c>
      <c r="H45" s="623">
        <v>6.2080336503927361E-4</v>
      </c>
      <c r="I45" s="621">
        <v>7.0921364835194218</v>
      </c>
      <c r="J45" s="231"/>
      <c r="K45" s="424"/>
      <c r="L45" s="424"/>
    </row>
    <row r="46" spans="2:12" ht="15" x14ac:dyDescent="0.25">
      <c r="B46" s="618" t="s">
        <v>495</v>
      </c>
      <c r="C46" s="656">
        <v>20.212357489999995</v>
      </c>
      <c r="D46" s="656">
        <v>27.438869459999992</v>
      </c>
      <c r="E46" s="656">
        <v>25.840079310000004</v>
      </c>
      <c r="F46" s="656">
        <v>37.695866939999981</v>
      </c>
      <c r="G46" s="656">
        <v>36.214804069999978</v>
      </c>
      <c r="H46" s="623">
        <v>1.0669707196251628E-2</v>
      </c>
      <c r="I46" s="621">
        <v>-3.9289794617468066E-2</v>
      </c>
      <c r="J46" s="231"/>
      <c r="K46" s="424"/>
      <c r="L46" s="424"/>
    </row>
    <row r="47" spans="2:12" ht="15.75" thickBot="1" x14ac:dyDescent="0.3">
      <c r="B47" s="624" t="s">
        <v>722</v>
      </c>
      <c r="C47" s="625">
        <v>3467.9075651900107</v>
      </c>
      <c r="D47" s="625">
        <v>3785.0711290299973</v>
      </c>
      <c r="E47" s="625">
        <v>3361.8347344700092</v>
      </c>
      <c r="F47" s="625">
        <v>3358.5783452199958</v>
      </c>
      <c r="G47" s="625">
        <v>3394.1703744899946</v>
      </c>
      <c r="H47" s="626">
        <v>1</v>
      </c>
      <c r="I47" s="627">
        <v>1.0597349715141924E-2</v>
      </c>
      <c r="J47" s="231"/>
      <c r="K47" s="424"/>
      <c r="L47" s="424"/>
    </row>
    <row r="48" spans="2:12" ht="15" x14ac:dyDescent="0.25">
      <c r="B48" s="1110" t="s">
        <v>419</v>
      </c>
      <c r="C48" s="1110"/>
      <c r="D48" s="1110"/>
      <c r="E48" s="1110"/>
      <c r="F48" s="1110"/>
      <c r="G48" s="1110"/>
      <c r="H48" s="1110"/>
      <c r="I48" s="1110"/>
      <c r="J48" s="424"/>
      <c r="K48" s="424"/>
      <c r="L48" s="424"/>
    </row>
  </sheetData>
  <mergeCells count="26">
    <mergeCell ref="B2:K2"/>
    <mergeCell ref="B4:B5"/>
    <mergeCell ref="C4:C5"/>
    <mergeCell ref="D4:H4"/>
    <mergeCell ref="I4:I5"/>
    <mergeCell ref="J4:J5"/>
    <mergeCell ref="K19:K20"/>
    <mergeCell ref="B6:B10"/>
    <mergeCell ref="B11:C11"/>
    <mergeCell ref="B12:B14"/>
    <mergeCell ref="B15:C15"/>
    <mergeCell ref="B16:C16"/>
    <mergeCell ref="B17:J17"/>
    <mergeCell ref="B19:B20"/>
    <mergeCell ref="C19:C20"/>
    <mergeCell ref="D19:D20"/>
    <mergeCell ref="E19:I19"/>
    <mergeCell ref="J19:J20"/>
    <mergeCell ref="B40:I40"/>
    <mergeCell ref="B48:I48"/>
    <mergeCell ref="B21:B26"/>
    <mergeCell ref="C27:D27"/>
    <mergeCell ref="B28:B33"/>
    <mergeCell ref="C34:D34"/>
    <mergeCell ref="B35:D35"/>
    <mergeCell ref="B36:K36"/>
  </mergeCells>
  <pageMargins left="0.7" right="0.7" top="0.75" bottom="0.75" header="0.3" footer="0.3"/>
  <pageSetup paperSize="18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zoomScaleNormal="100" workbookViewId="0">
      <selection activeCell="H61" sqref="H61"/>
    </sheetView>
  </sheetViews>
  <sheetFormatPr baseColWidth="10" defaultRowHeight="12.75" x14ac:dyDescent="0.2"/>
  <cols>
    <col min="2" max="2" width="38.5703125" customWidth="1"/>
    <col min="3" max="3" width="27.28515625" bestFit="1" customWidth="1"/>
    <col min="4" max="4" width="37.7109375" customWidth="1"/>
    <col min="5" max="6" width="10.140625" bestFit="1" customWidth="1"/>
    <col min="7" max="7" width="11" bestFit="1" customWidth="1"/>
    <col min="8" max="8" width="10.42578125" bestFit="1" customWidth="1"/>
    <col min="9" max="9" width="18" bestFit="1" customWidth="1"/>
    <col min="10" max="11" width="20" bestFit="1" customWidth="1"/>
  </cols>
  <sheetData>
    <row r="2" spans="2:12" ht="15" x14ac:dyDescent="0.25">
      <c r="B2" s="1128" t="s">
        <v>844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872434</v>
      </c>
      <c r="E6" s="666">
        <v>947274</v>
      </c>
      <c r="F6" s="666">
        <v>952545</v>
      </c>
      <c r="G6" s="666">
        <v>999331</v>
      </c>
      <c r="H6" s="666">
        <v>1102673</v>
      </c>
      <c r="I6" s="667">
        <v>0.99643778549902184</v>
      </c>
      <c r="J6" s="596">
        <v>0.10341118208081213</v>
      </c>
      <c r="K6" s="231"/>
      <c r="L6" s="424"/>
    </row>
    <row r="7" spans="2:12" ht="24" x14ac:dyDescent="0.25">
      <c r="B7" s="1092"/>
      <c r="C7" s="587" t="s">
        <v>693</v>
      </c>
      <c r="D7" s="666">
        <v>1037</v>
      </c>
      <c r="E7" s="666">
        <v>936</v>
      </c>
      <c r="F7" s="666">
        <v>764</v>
      </c>
      <c r="G7" s="666">
        <v>823</v>
      </c>
      <c r="H7" s="666">
        <v>861</v>
      </c>
      <c r="I7" s="667">
        <v>7.7804837274029364E-4</v>
      </c>
      <c r="J7" s="596">
        <v>4.6172539489671927E-2</v>
      </c>
      <c r="K7" s="231"/>
      <c r="L7" s="424"/>
    </row>
    <row r="8" spans="2:12" ht="15" x14ac:dyDescent="0.25">
      <c r="B8" s="1092"/>
      <c r="C8" s="583" t="s">
        <v>683</v>
      </c>
      <c r="D8" s="666">
        <v>1220</v>
      </c>
      <c r="E8" s="666">
        <v>871</v>
      </c>
      <c r="F8" s="666">
        <v>1097</v>
      </c>
      <c r="G8" s="666">
        <v>999</v>
      </c>
      <c r="H8" s="666">
        <v>913</v>
      </c>
      <c r="I8" s="667">
        <v>8.2503851836456216E-4</v>
      </c>
      <c r="J8" s="596">
        <v>-8.6086086086086033E-2</v>
      </c>
      <c r="K8" s="231"/>
      <c r="L8" s="424"/>
    </row>
    <row r="9" spans="2:12" ht="15" x14ac:dyDescent="0.25">
      <c r="B9" s="1092"/>
      <c r="C9" s="583" t="s">
        <v>684</v>
      </c>
      <c r="D9" s="666">
        <v>2447</v>
      </c>
      <c r="E9" s="666">
        <v>2230</v>
      </c>
      <c r="F9" s="666">
        <v>2209</v>
      </c>
      <c r="G9" s="666">
        <v>2161</v>
      </c>
      <c r="H9" s="666">
        <v>2102</v>
      </c>
      <c r="I9" s="667">
        <v>1.8994862711963962E-3</v>
      </c>
      <c r="J9" s="596">
        <v>-2.7302174919018984E-2</v>
      </c>
      <c r="K9" s="231"/>
      <c r="L9" s="424"/>
    </row>
    <row r="10" spans="2:12" ht="24" x14ac:dyDescent="0.25">
      <c r="B10" s="1092"/>
      <c r="C10" s="583" t="s">
        <v>686</v>
      </c>
      <c r="D10" s="666">
        <v>61</v>
      </c>
      <c r="E10" s="666">
        <v>24</v>
      </c>
      <c r="F10" s="666">
        <v>5</v>
      </c>
      <c r="G10" s="666">
        <v>42</v>
      </c>
      <c r="H10" s="666">
        <v>44</v>
      </c>
      <c r="I10" s="667">
        <v>3.9760892451304201E-5</v>
      </c>
      <c r="J10" s="596">
        <v>4.7619047619047672E-2</v>
      </c>
      <c r="K10" s="231"/>
      <c r="L10" s="424"/>
    </row>
    <row r="11" spans="2:12" ht="15" x14ac:dyDescent="0.25">
      <c r="B11" s="1092"/>
      <c r="C11" s="583" t="s">
        <v>687</v>
      </c>
      <c r="D11" s="666">
        <v>0</v>
      </c>
      <c r="E11" s="666">
        <v>0</v>
      </c>
      <c r="F11" s="666">
        <v>3</v>
      </c>
      <c r="G11" s="666">
        <v>0</v>
      </c>
      <c r="H11" s="666">
        <v>22</v>
      </c>
      <c r="I11" s="667">
        <v>1.9880446225652101E-5</v>
      </c>
      <c r="J11" s="596" t="s">
        <v>257</v>
      </c>
      <c r="K11" s="231"/>
      <c r="L11" s="424"/>
    </row>
    <row r="12" spans="2:12" ht="15" x14ac:dyDescent="0.25">
      <c r="B12" s="1123" t="s">
        <v>694</v>
      </c>
      <c r="C12" s="1124"/>
      <c r="D12" s="668">
        <v>877199</v>
      </c>
      <c r="E12" s="668">
        <v>951335</v>
      </c>
      <c r="F12" s="668">
        <v>956623</v>
      </c>
      <c r="G12" s="668">
        <v>1003356</v>
      </c>
      <c r="H12" s="668">
        <v>1106615</v>
      </c>
      <c r="I12" s="669">
        <v>1</v>
      </c>
      <c r="J12" s="594">
        <v>0.10291362188495401</v>
      </c>
      <c r="K12" s="231"/>
      <c r="L12" s="424"/>
    </row>
    <row r="13" spans="2:12" ht="15" x14ac:dyDescent="0.25">
      <c r="B13" s="1091" t="s">
        <v>695</v>
      </c>
      <c r="C13" s="583" t="s">
        <v>672</v>
      </c>
      <c r="D13" s="666">
        <v>83028</v>
      </c>
      <c r="E13" s="666">
        <v>86980</v>
      </c>
      <c r="F13" s="666">
        <v>92358</v>
      </c>
      <c r="G13" s="666">
        <v>89327</v>
      </c>
      <c r="H13" s="666">
        <v>92760</v>
      </c>
      <c r="I13" s="667">
        <v>0.85754698665976392</v>
      </c>
      <c r="J13" s="596">
        <v>3.8431829122213879E-2</v>
      </c>
      <c r="K13" s="231"/>
      <c r="L13" s="424"/>
    </row>
    <row r="14" spans="2:12" ht="15" x14ac:dyDescent="0.25">
      <c r="B14" s="1092"/>
      <c r="C14" s="583" t="s">
        <v>673</v>
      </c>
      <c r="D14" s="666">
        <v>10408</v>
      </c>
      <c r="E14" s="666">
        <v>11935</v>
      </c>
      <c r="F14" s="666">
        <v>11826</v>
      </c>
      <c r="G14" s="666">
        <v>10801</v>
      </c>
      <c r="H14" s="666">
        <v>12980</v>
      </c>
      <c r="I14" s="667">
        <v>0.11999741145799628</v>
      </c>
      <c r="J14" s="596">
        <v>0.20174057957596525</v>
      </c>
      <c r="K14" s="231"/>
      <c r="L14" s="424"/>
    </row>
    <row r="15" spans="2:12" ht="15" x14ac:dyDescent="0.25">
      <c r="B15" s="1092"/>
      <c r="C15" s="587" t="s">
        <v>674</v>
      </c>
      <c r="D15" s="666">
        <v>2808</v>
      </c>
      <c r="E15" s="666">
        <v>2592</v>
      </c>
      <c r="F15" s="666">
        <v>2760</v>
      </c>
      <c r="G15" s="666">
        <v>2660</v>
      </c>
      <c r="H15" s="666">
        <v>2429</v>
      </c>
      <c r="I15" s="667">
        <v>2.2455601882239828E-2</v>
      </c>
      <c r="J15" s="596">
        <v>-8.6842105263157943E-2</v>
      </c>
      <c r="K15" s="231"/>
      <c r="L15" s="424"/>
    </row>
    <row r="16" spans="2:12" ht="15" x14ac:dyDescent="0.25">
      <c r="B16" s="1123" t="s">
        <v>696</v>
      </c>
      <c r="C16" s="1124"/>
      <c r="D16" s="668">
        <v>96244</v>
      </c>
      <c r="E16" s="668">
        <v>101507</v>
      </c>
      <c r="F16" s="668">
        <v>106944</v>
      </c>
      <c r="G16" s="668">
        <v>102788</v>
      </c>
      <c r="H16" s="668">
        <v>108169</v>
      </c>
      <c r="I16" s="669">
        <v>1</v>
      </c>
      <c r="J16" s="594">
        <v>5.2350468926333882E-2</v>
      </c>
      <c r="K16" s="231"/>
      <c r="L16" s="424"/>
    </row>
    <row r="17" spans="2:12" ht="15.75" thickBot="1" x14ac:dyDescent="0.3">
      <c r="B17" s="1093" t="s">
        <v>845</v>
      </c>
      <c r="C17" s="1094"/>
      <c r="D17" s="671">
        <v>973443</v>
      </c>
      <c r="E17" s="671">
        <v>1052842</v>
      </c>
      <c r="F17" s="671">
        <v>1063567</v>
      </c>
      <c r="G17" s="671">
        <v>1106144</v>
      </c>
      <c r="H17" s="671">
        <v>1214784</v>
      </c>
      <c r="I17" s="672"/>
      <c r="J17" s="600">
        <v>9.8215060606937188E-2</v>
      </c>
      <c r="K17" s="231"/>
      <c r="L17" s="424"/>
    </row>
    <row r="18" spans="2:12" ht="15" x14ac:dyDescent="0.25">
      <c r="B18" s="1079" t="s">
        <v>20</v>
      </c>
      <c r="C18" s="1079"/>
      <c r="D18" s="1079"/>
      <c r="E18" s="1079"/>
      <c r="F18" s="1079"/>
      <c r="G18" s="1079"/>
      <c r="H18" s="1079"/>
      <c r="I18" s="1079"/>
      <c r="J18" s="1079"/>
      <c r="K18" s="424"/>
      <c r="L18" s="424"/>
    </row>
    <row r="19" spans="2:12" ht="15" x14ac:dyDescent="0.25"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</row>
    <row r="20" spans="2:12" ht="15.75" thickBot="1" x14ac:dyDescent="0.3"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</row>
    <row r="21" spans="2:12" ht="15" x14ac:dyDescent="0.25">
      <c r="B21" s="1059" t="s">
        <v>697</v>
      </c>
      <c r="C21" s="1060" t="s">
        <v>25</v>
      </c>
      <c r="D21" s="1060" t="s">
        <v>26</v>
      </c>
      <c r="E21" s="1125" t="s">
        <v>698</v>
      </c>
      <c r="F21" s="1125"/>
      <c r="G21" s="1125"/>
      <c r="H21" s="1125"/>
      <c r="I21" s="1125"/>
      <c r="J21" s="1126" t="s">
        <v>5</v>
      </c>
      <c r="K21" s="1117" t="s">
        <v>6</v>
      </c>
      <c r="L21" s="424"/>
    </row>
    <row r="22" spans="2:12" ht="15" x14ac:dyDescent="0.25">
      <c r="B22" s="1062"/>
      <c r="C22" s="1063"/>
      <c r="D22" s="1063"/>
      <c r="E22" s="601" t="s">
        <v>92</v>
      </c>
      <c r="F22" s="601" t="s">
        <v>93</v>
      </c>
      <c r="G22" s="601" t="s">
        <v>94</v>
      </c>
      <c r="H22" s="601" t="s">
        <v>95</v>
      </c>
      <c r="I22" s="601" t="s">
        <v>96</v>
      </c>
      <c r="J22" s="1127"/>
      <c r="K22" s="1066"/>
      <c r="L22" s="424"/>
    </row>
    <row r="23" spans="2:12" ht="24" x14ac:dyDescent="0.2">
      <c r="B23" s="1091" t="s">
        <v>699</v>
      </c>
      <c r="C23" s="602" t="s">
        <v>43</v>
      </c>
      <c r="D23" s="610" t="s">
        <v>846</v>
      </c>
      <c r="E23" s="603">
        <v>1111.4565431399999</v>
      </c>
      <c r="F23" s="603">
        <v>1030.6196394399999</v>
      </c>
      <c r="G23" s="603">
        <v>1124.97553666</v>
      </c>
      <c r="H23" s="603">
        <v>901.91784228999995</v>
      </c>
      <c r="I23" s="603">
        <v>929.70283882000001</v>
      </c>
      <c r="J23" s="604">
        <v>0.21706497109807471</v>
      </c>
      <c r="K23" s="605">
        <v>3.0806571538104954E-2</v>
      </c>
      <c r="L23" s="231"/>
    </row>
    <row r="24" spans="2:12" ht="36" x14ac:dyDescent="0.2">
      <c r="B24" s="1111"/>
      <c r="C24" s="602" t="s">
        <v>39</v>
      </c>
      <c r="D24" s="716" t="s">
        <v>847</v>
      </c>
      <c r="E24" s="603">
        <v>983.59069711000097</v>
      </c>
      <c r="F24" s="603">
        <v>1009.8611881399993</v>
      </c>
      <c r="G24" s="603">
        <v>928.65707998999926</v>
      </c>
      <c r="H24" s="603">
        <v>857.61390250999978</v>
      </c>
      <c r="I24" s="603">
        <v>851.17542790999903</v>
      </c>
      <c r="J24" s="604">
        <v>0.19873056415873419</v>
      </c>
      <c r="K24" s="605">
        <v>-7.5074279709751446E-3</v>
      </c>
      <c r="L24" s="231"/>
    </row>
    <row r="25" spans="2:12" ht="24" x14ac:dyDescent="0.2">
      <c r="B25" s="1111"/>
      <c r="C25" s="602" t="s">
        <v>41</v>
      </c>
      <c r="D25" s="232" t="s">
        <v>42</v>
      </c>
      <c r="E25" s="603">
        <v>446.66238219999991</v>
      </c>
      <c r="F25" s="603">
        <v>670.04323377000026</v>
      </c>
      <c r="G25" s="603">
        <v>762.62744400000008</v>
      </c>
      <c r="H25" s="603">
        <v>669.86075025000014</v>
      </c>
      <c r="I25" s="603">
        <v>786.3410476900001</v>
      </c>
      <c r="J25" s="604">
        <v>0.18359317586541912</v>
      </c>
      <c r="K25" s="605">
        <v>0.17388733016007896</v>
      </c>
      <c r="L25" s="231"/>
    </row>
    <row r="26" spans="2:12" ht="24" x14ac:dyDescent="0.2">
      <c r="B26" s="1111"/>
      <c r="C26" s="602" t="s">
        <v>848</v>
      </c>
      <c r="D26" s="610" t="s">
        <v>369</v>
      </c>
      <c r="E26" s="603">
        <v>65.87336947</v>
      </c>
      <c r="F26" s="603">
        <v>117.32829024</v>
      </c>
      <c r="G26" s="603">
        <v>163.29532381000001</v>
      </c>
      <c r="H26" s="603">
        <v>137.60994976999999</v>
      </c>
      <c r="I26" s="603">
        <v>172.45176588000004</v>
      </c>
      <c r="J26" s="604">
        <v>4.0263658465392309E-2</v>
      </c>
      <c r="K26" s="605">
        <v>0.25319256469633444</v>
      </c>
      <c r="L26" s="231"/>
    </row>
    <row r="27" spans="2:12" x14ac:dyDescent="0.2">
      <c r="B27" s="1111"/>
      <c r="C27" s="602" t="s">
        <v>849</v>
      </c>
      <c r="D27" s="232" t="s">
        <v>86</v>
      </c>
      <c r="E27" s="603">
        <v>593.9601489800001</v>
      </c>
      <c r="F27" s="603">
        <v>577.42946253000002</v>
      </c>
      <c r="G27" s="603">
        <v>576.02266954000004</v>
      </c>
      <c r="H27" s="603">
        <v>375.14257751999997</v>
      </c>
      <c r="I27" s="603">
        <v>308.96035773999995</v>
      </c>
      <c r="J27" s="604">
        <v>7.2135383826948049E-2</v>
      </c>
      <c r="K27" s="605">
        <v>-0.17641884378339234</v>
      </c>
      <c r="L27" s="231"/>
    </row>
    <row r="28" spans="2:12" x14ac:dyDescent="0.2">
      <c r="B28" s="1111"/>
      <c r="C28" s="673" t="s">
        <v>85</v>
      </c>
      <c r="D28" s="655"/>
      <c r="E28" s="603">
        <v>1926.6971122900034</v>
      </c>
      <c r="F28" s="603">
        <v>1689.8523850999991</v>
      </c>
      <c r="G28" s="603">
        <v>1210.8646020200022</v>
      </c>
      <c r="H28" s="603">
        <v>1092.9491712300069</v>
      </c>
      <c r="I28" s="603">
        <v>1234.4310667799978</v>
      </c>
      <c r="J28" s="604">
        <v>0.28821224658543176</v>
      </c>
      <c r="K28" s="605">
        <v>0.12944965719747703</v>
      </c>
      <c r="L28" s="231"/>
    </row>
    <row r="29" spans="2:12" x14ac:dyDescent="0.2">
      <c r="B29" s="590"/>
      <c r="C29" s="1074" t="s">
        <v>14</v>
      </c>
      <c r="D29" s="1075"/>
      <c r="E29" s="607">
        <v>5128.2402531900043</v>
      </c>
      <c r="F29" s="607">
        <v>5095.1341992199987</v>
      </c>
      <c r="G29" s="607">
        <v>4766.4426560200018</v>
      </c>
      <c r="H29" s="607">
        <v>4035.0941935700066</v>
      </c>
      <c r="I29" s="607">
        <v>4283.0625048199963</v>
      </c>
      <c r="J29" s="608">
        <v>1</v>
      </c>
      <c r="K29" s="609">
        <v>6.1452917665498763E-2</v>
      </c>
      <c r="L29" s="231"/>
    </row>
    <row r="30" spans="2:12" ht="24" x14ac:dyDescent="0.2">
      <c r="B30" s="1091" t="s">
        <v>708</v>
      </c>
      <c r="C30" s="602" t="s">
        <v>848</v>
      </c>
      <c r="D30" s="232" t="s">
        <v>369</v>
      </c>
      <c r="E30" s="603">
        <v>1440.4710323800007</v>
      </c>
      <c r="F30" s="603">
        <v>1743.0035895699978</v>
      </c>
      <c r="G30" s="603">
        <v>1289.4309738400007</v>
      </c>
      <c r="H30" s="603">
        <v>1434.8935063700003</v>
      </c>
      <c r="I30" s="603">
        <v>1362.1426820700003</v>
      </c>
      <c r="J30" s="604">
        <v>0.17165729140503219</v>
      </c>
      <c r="K30" s="605">
        <v>-5.0701201153279585E-2</v>
      </c>
      <c r="L30" s="231"/>
    </row>
    <row r="31" spans="2:12" x14ac:dyDescent="0.2">
      <c r="B31" s="1111"/>
      <c r="C31" s="602" t="s">
        <v>850</v>
      </c>
      <c r="D31" s="232" t="s">
        <v>378</v>
      </c>
      <c r="E31" s="603">
        <v>358.05345939999989</v>
      </c>
      <c r="F31" s="603">
        <v>407.99616712000022</v>
      </c>
      <c r="G31" s="603">
        <v>436.70493211999985</v>
      </c>
      <c r="H31" s="603">
        <v>466.8326516100002</v>
      </c>
      <c r="I31" s="603">
        <v>445.15370420000033</v>
      </c>
      <c r="J31" s="604">
        <v>5.609829287910241E-2</v>
      </c>
      <c r="K31" s="605">
        <v>-4.6438370013824226E-2</v>
      </c>
      <c r="L31" s="231"/>
    </row>
    <row r="32" spans="2:12" ht="72" x14ac:dyDescent="0.2">
      <c r="B32" s="1111"/>
      <c r="C32" s="602" t="s">
        <v>851</v>
      </c>
      <c r="D32" s="232" t="s">
        <v>852</v>
      </c>
      <c r="E32" s="603">
        <v>370.27349264999998</v>
      </c>
      <c r="F32" s="603">
        <v>450.0441585500003</v>
      </c>
      <c r="G32" s="603">
        <v>314.31129645000016</v>
      </c>
      <c r="H32" s="603">
        <v>331.11236180999992</v>
      </c>
      <c r="I32" s="603">
        <v>312.24602219999986</v>
      </c>
      <c r="J32" s="604">
        <v>3.9349259903811648E-2</v>
      </c>
      <c r="K32" s="605">
        <v>-5.6978662792499524E-2</v>
      </c>
      <c r="L32" s="231"/>
    </row>
    <row r="33" spans="2:12" ht="60" x14ac:dyDescent="0.2">
      <c r="B33" s="1111"/>
      <c r="C33" s="602" t="s">
        <v>853</v>
      </c>
      <c r="D33" s="232" t="s">
        <v>387</v>
      </c>
      <c r="E33" s="603">
        <v>175.93499321999994</v>
      </c>
      <c r="F33" s="603">
        <v>185.76212507000002</v>
      </c>
      <c r="G33" s="603">
        <v>163.01820696000001</v>
      </c>
      <c r="H33" s="603">
        <v>166.84944874000001</v>
      </c>
      <c r="I33" s="603">
        <v>174.77898757000006</v>
      </c>
      <c r="J33" s="604">
        <v>2.2025657073741264E-2</v>
      </c>
      <c r="K33" s="605">
        <v>4.7525112548358228E-2</v>
      </c>
      <c r="L33" s="231"/>
    </row>
    <row r="34" spans="2:12" ht="24" x14ac:dyDescent="0.2">
      <c r="B34" s="1111"/>
      <c r="C34" s="602" t="s">
        <v>854</v>
      </c>
      <c r="D34" s="610" t="s">
        <v>855</v>
      </c>
      <c r="E34" s="603">
        <v>74.269276950000005</v>
      </c>
      <c r="F34" s="603">
        <v>115.38035120000001</v>
      </c>
      <c r="G34" s="603">
        <v>108.70561407000002</v>
      </c>
      <c r="H34" s="603">
        <v>121.90000982000002</v>
      </c>
      <c r="I34" s="603">
        <v>131.33029954000003</v>
      </c>
      <c r="J34" s="604">
        <v>1.6550251155913361E-2</v>
      </c>
      <c r="K34" s="605">
        <v>7.73608610362293E-2</v>
      </c>
      <c r="L34" s="231"/>
    </row>
    <row r="35" spans="2:12" x14ac:dyDescent="0.2">
      <c r="B35" s="1111"/>
      <c r="C35" s="673" t="s">
        <v>85</v>
      </c>
      <c r="D35" s="655"/>
      <c r="E35" s="603">
        <v>5913.9799842300172</v>
      </c>
      <c r="F35" s="603">
        <v>6106.7101788099762</v>
      </c>
      <c r="G35" s="603">
        <v>5763.697644839991</v>
      </c>
      <c r="H35" s="603">
        <v>5583.3409996500022</v>
      </c>
      <c r="I35" s="603">
        <v>5509.5934135599928</v>
      </c>
      <c r="J35" s="604">
        <v>0.69431924758239916</v>
      </c>
      <c r="K35" s="605">
        <v>-1.3208504745569449E-2</v>
      </c>
      <c r="L35" s="231"/>
    </row>
    <row r="36" spans="2:12" x14ac:dyDescent="0.2">
      <c r="B36" s="590"/>
      <c r="C36" s="1074" t="s">
        <v>15</v>
      </c>
      <c r="D36" s="1075"/>
      <c r="E36" s="607">
        <v>8332.9822388300181</v>
      </c>
      <c r="F36" s="607">
        <v>9008.8965703199738</v>
      </c>
      <c r="G36" s="607">
        <v>8075.8686682799917</v>
      </c>
      <c r="H36" s="607">
        <v>8104.9289780000026</v>
      </c>
      <c r="I36" s="607">
        <v>7935.2451091399935</v>
      </c>
      <c r="J36" s="608">
        <v>1</v>
      </c>
      <c r="K36" s="609">
        <v>-2.0935885967736212E-2</v>
      </c>
      <c r="L36" s="231"/>
    </row>
    <row r="37" spans="2:12" ht="22.15" customHeight="1" thickBot="1" x14ac:dyDescent="0.25">
      <c r="B37" s="717" t="s">
        <v>856</v>
      </c>
      <c r="C37" s="718"/>
      <c r="D37" s="719"/>
      <c r="E37" s="611">
        <v>13461.222492020022</v>
      </c>
      <c r="F37" s="611">
        <v>14104.030769539973</v>
      </c>
      <c r="G37" s="611">
        <v>12842.311324299993</v>
      </c>
      <c r="H37" s="611">
        <v>12140.02317157001</v>
      </c>
      <c r="I37" s="611">
        <v>12218.307613959989</v>
      </c>
      <c r="J37" s="612"/>
      <c r="K37" s="613">
        <v>6.4484590584068524E-3</v>
      </c>
      <c r="L37" s="231"/>
    </row>
    <row r="38" spans="2:12" ht="15" x14ac:dyDescent="0.25">
      <c r="B38" s="1079" t="s">
        <v>20</v>
      </c>
      <c r="C38" s="1079"/>
      <c r="D38" s="1079"/>
      <c r="E38" s="1079"/>
      <c r="F38" s="1079"/>
      <c r="G38" s="1079"/>
      <c r="H38" s="1079"/>
      <c r="I38" s="1079"/>
      <c r="J38" s="1079"/>
      <c r="K38" s="1079"/>
      <c r="L38" s="424"/>
    </row>
    <row r="39" spans="2:12" ht="15" x14ac:dyDescent="0.25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</row>
    <row r="40" spans="2:12" ht="15" x14ac:dyDescent="0.25"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</row>
    <row r="41" spans="2:12" ht="15" x14ac:dyDescent="0.25"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</row>
    <row r="42" spans="2:12" ht="15.75" thickBot="1" x14ac:dyDescent="0.3"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</row>
    <row r="43" spans="2:12" ht="15" x14ac:dyDescent="0.25">
      <c r="B43" s="1155" t="s">
        <v>719</v>
      </c>
      <c r="C43" s="1156"/>
      <c r="D43" s="1156"/>
      <c r="E43" s="1156"/>
      <c r="F43" s="1156"/>
      <c r="G43" s="1156"/>
      <c r="H43" s="1156"/>
      <c r="I43" s="1157"/>
      <c r="J43" s="424"/>
      <c r="K43" s="424"/>
      <c r="L43" s="424"/>
    </row>
    <row r="44" spans="2:12" ht="24" x14ac:dyDescent="0.25">
      <c r="B44" s="614" t="s">
        <v>720</v>
      </c>
      <c r="C44" s="615">
        <v>2012</v>
      </c>
      <c r="D44" s="615">
        <v>2013</v>
      </c>
      <c r="E44" s="615">
        <v>2014</v>
      </c>
      <c r="F44" s="616">
        <v>2015</v>
      </c>
      <c r="G44" s="616">
        <v>2016</v>
      </c>
      <c r="H44" s="616" t="s">
        <v>5</v>
      </c>
      <c r="I44" s="677" t="s">
        <v>6</v>
      </c>
      <c r="J44" s="231"/>
      <c r="K44" s="424"/>
      <c r="L44" s="424"/>
    </row>
    <row r="45" spans="2:12" ht="15" x14ac:dyDescent="0.25">
      <c r="B45" s="675" t="s">
        <v>491</v>
      </c>
      <c r="C45" s="656">
        <v>152.81187678999908</v>
      </c>
      <c r="D45" s="656">
        <v>149.64110958999916</v>
      </c>
      <c r="E45" s="656">
        <v>143.99938499000157</v>
      </c>
      <c r="F45" s="656">
        <v>135.68562247000079</v>
      </c>
      <c r="G45" s="656">
        <v>142.21551897999862</v>
      </c>
      <c r="H45" s="620">
        <v>8.5445296339137944E-2</v>
      </c>
      <c r="I45" s="621">
        <v>4.8125191093415509E-2</v>
      </c>
      <c r="J45" s="231"/>
      <c r="K45" s="424"/>
      <c r="L45" s="424"/>
    </row>
    <row r="46" spans="2:12" ht="15" x14ac:dyDescent="0.25">
      <c r="B46" s="675" t="s">
        <v>492</v>
      </c>
      <c r="C46" s="656">
        <v>1594.4102015300002</v>
      </c>
      <c r="D46" s="656">
        <v>1717.1564209299822</v>
      </c>
      <c r="E46" s="656">
        <v>1532.1279328500254</v>
      </c>
      <c r="F46" s="656">
        <v>1550.8141857100143</v>
      </c>
      <c r="G46" s="656">
        <v>1513.7458433299992</v>
      </c>
      <c r="H46" s="623">
        <v>0.90948205296540774</v>
      </c>
      <c r="I46" s="621">
        <v>-2.3902504066303676E-2</v>
      </c>
      <c r="J46" s="231"/>
      <c r="K46" s="424"/>
      <c r="L46" s="424"/>
    </row>
    <row r="47" spans="2:12" ht="24" x14ac:dyDescent="0.25">
      <c r="B47" s="675" t="s">
        <v>493</v>
      </c>
      <c r="C47" s="656">
        <v>0</v>
      </c>
      <c r="D47" s="656">
        <v>6.9156000000000013E-4</v>
      </c>
      <c r="E47" s="656">
        <v>1.4717100000000002E-3</v>
      </c>
      <c r="F47" s="656">
        <v>5.8629999999999999E-5</v>
      </c>
      <c r="G47" s="656">
        <v>1.5689899999999999E-3</v>
      </c>
      <c r="H47" s="623">
        <v>9.4267360176071081E-7</v>
      </c>
      <c r="I47" s="621">
        <v>25.760873273068395</v>
      </c>
      <c r="J47" s="231"/>
      <c r="K47" s="424"/>
      <c r="L47" s="424"/>
    </row>
    <row r="48" spans="2:12" ht="15" x14ac:dyDescent="0.25">
      <c r="B48" s="675" t="s">
        <v>857</v>
      </c>
      <c r="C48" s="656">
        <v>4.8350604700000019</v>
      </c>
      <c r="D48" s="656">
        <v>0.77320835999999993</v>
      </c>
      <c r="E48" s="656">
        <v>1.9262054099999997</v>
      </c>
      <c r="F48" s="656">
        <v>1.27483503</v>
      </c>
      <c r="G48" s="656">
        <v>2.5851490699999999</v>
      </c>
      <c r="H48" s="623">
        <v>1.5531977800401864E-3</v>
      </c>
      <c r="I48" s="621">
        <v>1.0278302754200284</v>
      </c>
      <c r="J48" s="231"/>
      <c r="K48" s="424"/>
      <c r="L48" s="424"/>
    </row>
    <row r="49" spans="2:12" ht="15" x14ac:dyDescent="0.25">
      <c r="B49" s="618" t="s">
        <v>495</v>
      </c>
      <c r="C49" s="656">
        <v>3.8485000099999986</v>
      </c>
      <c r="D49" s="656">
        <v>4.5093434499999949</v>
      </c>
      <c r="E49" s="656">
        <v>6.7312669800000027</v>
      </c>
      <c r="F49" s="656">
        <v>5.6848786100000011</v>
      </c>
      <c r="G49" s="656">
        <v>5.8562235899999981</v>
      </c>
      <c r="H49" s="623">
        <v>3.5185102418124649E-3</v>
      </c>
      <c r="I49" s="621">
        <v>3.0140481750761117E-2</v>
      </c>
      <c r="J49" s="231"/>
      <c r="K49" s="424"/>
      <c r="L49" s="424"/>
    </row>
    <row r="50" spans="2:12" ht="15.75" thickBot="1" x14ac:dyDescent="0.3">
      <c r="B50" s="624" t="s">
        <v>722</v>
      </c>
      <c r="C50" s="625">
        <v>1755.9056387999992</v>
      </c>
      <c r="D50" s="625">
        <v>1872.0807738899812</v>
      </c>
      <c r="E50" s="625">
        <v>1684.7862619400271</v>
      </c>
      <c r="F50" s="625">
        <v>1693.459580450015</v>
      </c>
      <c r="G50" s="625">
        <v>1664.4043039599976</v>
      </c>
      <c r="H50" s="626">
        <v>1</v>
      </c>
      <c r="I50" s="627">
        <v>-1.7157348675718831E-2</v>
      </c>
      <c r="J50" s="231"/>
      <c r="K50" s="424"/>
      <c r="L50" s="424"/>
    </row>
    <row r="51" spans="2:12" ht="14.45" customHeight="1" x14ac:dyDescent="0.25">
      <c r="B51" s="1154" t="s">
        <v>419</v>
      </c>
      <c r="C51" s="1154"/>
      <c r="D51" s="1154"/>
      <c r="E51" s="1154"/>
      <c r="F51" s="1154"/>
      <c r="G51" s="1154"/>
      <c r="H51" s="1154"/>
      <c r="I51" s="1154"/>
      <c r="J51" s="424"/>
      <c r="K51" s="424"/>
      <c r="L51" s="424"/>
    </row>
  </sheetData>
  <mergeCells count="25">
    <mergeCell ref="B2:K2"/>
    <mergeCell ref="B4:B5"/>
    <mergeCell ref="C4:C5"/>
    <mergeCell ref="D4:H4"/>
    <mergeCell ref="I4:I5"/>
    <mergeCell ref="J4:J5"/>
    <mergeCell ref="K21:K22"/>
    <mergeCell ref="B6:B11"/>
    <mergeCell ref="B12:C12"/>
    <mergeCell ref="B13:B15"/>
    <mergeCell ref="B16:C16"/>
    <mergeCell ref="B17:C17"/>
    <mergeCell ref="B18:J18"/>
    <mergeCell ref="B21:B22"/>
    <mergeCell ref="C21:C22"/>
    <mergeCell ref="D21:D22"/>
    <mergeCell ref="E21:I21"/>
    <mergeCell ref="J21:J22"/>
    <mergeCell ref="B51:I51"/>
    <mergeCell ref="B23:B28"/>
    <mergeCell ref="C29:D29"/>
    <mergeCell ref="B30:B35"/>
    <mergeCell ref="C36:D36"/>
    <mergeCell ref="B38:K38"/>
    <mergeCell ref="B43:I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zoomScaleNormal="100" workbookViewId="0">
      <selection activeCell="F2" sqref="F2"/>
    </sheetView>
  </sheetViews>
  <sheetFormatPr baseColWidth="10" defaultRowHeight="12.75" x14ac:dyDescent="0.2"/>
  <cols>
    <col min="3" max="3" width="17.140625" style="56" customWidth="1"/>
    <col min="10" max="10" width="11.42578125" customWidth="1"/>
  </cols>
  <sheetData>
    <row r="2" spans="2:12" ht="15" x14ac:dyDescent="0.2">
      <c r="B2" s="752" t="s">
        <v>89</v>
      </c>
    </row>
    <row r="3" spans="2:12" ht="13.5" thickBot="1" x14ac:dyDescent="0.25">
      <c r="B3" s="57" t="s">
        <v>0</v>
      </c>
    </row>
    <row r="4" spans="2:12" ht="48" x14ac:dyDescent="0.2">
      <c r="B4" s="58" t="s">
        <v>90</v>
      </c>
      <c r="C4" s="59" t="s">
        <v>91</v>
      </c>
      <c r="D4" s="60" t="s">
        <v>92</v>
      </c>
      <c r="E4" s="60" t="s">
        <v>93</v>
      </c>
      <c r="F4" s="60" t="s">
        <v>94</v>
      </c>
      <c r="G4" s="60" t="s">
        <v>95</v>
      </c>
      <c r="H4" s="60" t="s">
        <v>96</v>
      </c>
      <c r="I4" s="61" t="s">
        <v>97</v>
      </c>
      <c r="J4" s="61" t="s">
        <v>98</v>
      </c>
      <c r="K4" s="62" t="s">
        <v>6</v>
      </c>
    </row>
    <row r="5" spans="2:12" x14ac:dyDescent="0.2">
      <c r="B5" s="775" t="s">
        <v>17</v>
      </c>
      <c r="C5" s="43" t="s">
        <v>99</v>
      </c>
      <c r="D5" s="44">
        <v>139.97354782999994</v>
      </c>
      <c r="E5" s="44">
        <v>109.90345723000016</v>
      </c>
      <c r="F5" s="44">
        <v>132.82313940999998</v>
      </c>
      <c r="G5" s="44">
        <v>129.79364458000003</v>
      </c>
      <c r="H5" s="44">
        <v>90.879102399999994</v>
      </c>
      <c r="I5" s="45">
        <v>1.5164682236704214E-3</v>
      </c>
      <c r="J5" s="45">
        <v>0.45158269207929952</v>
      </c>
      <c r="K5" s="46">
        <v>-0.2998185489430073</v>
      </c>
      <c r="L5" s="4"/>
    </row>
    <row r="6" spans="2:12" x14ac:dyDescent="0.2">
      <c r="B6" s="776"/>
      <c r="C6" s="63" t="s">
        <v>100</v>
      </c>
      <c r="D6" s="44">
        <v>17.450083619999994</v>
      </c>
      <c r="E6" s="44">
        <v>16.535037059999997</v>
      </c>
      <c r="F6" s="44">
        <v>12.998419549999999</v>
      </c>
      <c r="G6" s="44">
        <v>40.768808670000013</v>
      </c>
      <c r="H6" s="44">
        <v>40.934645920000001</v>
      </c>
      <c r="I6" s="45">
        <v>6.8306231185751747E-4</v>
      </c>
      <c r="J6" s="45">
        <v>0.20340625199513984</v>
      </c>
      <c r="K6" s="46">
        <v>4.0677482470077297E-3</v>
      </c>
      <c r="L6" s="4"/>
    </row>
    <row r="7" spans="2:12" x14ac:dyDescent="0.2">
      <c r="B7" s="776"/>
      <c r="C7" s="63" t="s">
        <v>101</v>
      </c>
      <c r="D7" s="44">
        <v>98.003728719999998</v>
      </c>
      <c r="E7" s="44">
        <v>77.505326019999998</v>
      </c>
      <c r="F7" s="44">
        <v>84.468542850000006</v>
      </c>
      <c r="G7" s="44">
        <v>30.684702389999998</v>
      </c>
      <c r="H7" s="44">
        <v>26.413837709999992</v>
      </c>
      <c r="I7" s="45">
        <v>4.4075859570112219E-4</v>
      </c>
      <c r="J7" s="45">
        <v>0.13125164780707074</v>
      </c>
      <c r="K7" s="46">
        <v>-0.13918546856729042</v>
      </c>
      <c r="L7" s="4"/>
    </row>
    <row r="8" spans="2:12" x14ac:dyDescent="0.2">
      <c r="B8" s="777"/>
      <c r="C8" s="63" t="s">
        <v>85</v>
      </c>
      <c r="D8" s="44">
        <v>80.64070910999996</v>
      </c>
      <c r="E8" s="44">
        <v>93.878279250000034</v>
      </c>
      <c r="F8" s="44">
        <v>164.65455142000005</v>
      </c>
      <c r="G8" s="44">
        <v>54.828460600000028</v>
      </c>
      <c r="H8" s="44">
        <v>43.018174700000017</v>
      </c>
      <c r="I8" s="45">
        <v>7.17829437682176E-4</v>
      </c>
      <c r="J8" s="45">
        <v>0.21375940811848976</v>
      </c>
      <c r="K8" s="46">
        <v>-0.21540429497303826</v>
      </c>
      <c r="L8" s="4"/>
    </row>
    <row r="9" spans="2:12" x14ac:dyDescent="0.2">
      <c r="B9" s="64"/>
      <c r="C9" s="65" t="s">
        <v>102</v>
      </c>
      <c r="D9" s="66">
        <v>336.06806927999992</v>
      </c>
      <c r="E9" s="66">
        <v>297.8220995600002</v>
      </c>
      <c r="F9" s="66">
        <v>394.94465323000003</v>
      </c>
      <c r="G9" s="66">
        <v>256.07561624000004</v>
      </c>
      <c r="H9" s="66">
        <v>201.24576073000003</v>
      </c>
      <c r="I9" s="67">
        <v>3.3581185689112373E-3</v>
      </c>
      <c r="J9" s="67">
        <v>1</v>
      </c>
      <c r="K9" s="68">
        <v>-0.21411587840761925</v>
      </c>
      <c r="L9" s="4"/>
    </row>
    <row r="10" spans="2:12" x14ac:dyDescent="0.2">
      <c r="B10" s="778" t="s">
        <v>16</v>
      </c>
      <c r="C10" s="63" t="s">
        <v>103</v>
      </c>
      <c r="D10" s="44">
        <v>9513.0465385400166</v>
      </c>
      <c r="E10" s="44">
        <v>10181.265321909987</v>
      </c>
      <c r="F10" s="44">
        <v>9206.3598300300309</v>
      </c>
      <c r="G10" s="44">
        <v>8503.0212538699961</v>
      </c>
      <c r="H10" s="44">
        <v>8569.9950280299672</v>
      </c>
      <c r="I10" s="45">
        <v>0.14300454993293318</v>
      </c>
      <c r="J10" s="45">
        <v>0.42383558930363946</v>
      </c>
      <c r="K10" s="46">
        <v>7.8764679236205115E-3</v>
      </c>
      <c r="L10" s="4"/>
    </row>
    <row r="11" spans="2:12" x14ac:dyDescent="0.2">
      <c r="B11" s="779"/>
      <c r="C11" s="43" t="s">
        <v>104</v>
      </c>
      <c r="D11" s="44">
        <v>4398.9872452800064</v>
      </c>
      <c r="E11" s="44">
        <v>4473.0737736199953</v>
      </c>
      <c r="F11" s="44">
        <v>3963.8120754199949</v>
      </c>
      <c r="G11" s="44">
        <v>3047.9392824799979</v>
      </c>
      <c r="H11" s="44">
        <v>2897.3176147600016</v>
      </c>
      <c r="I11" s="45">
        <v>4.8346539310275168E-2</v>
      </c>
      <c r="J11" s="45">
        <v>0.14328903513190303</v>
      </c>
      <c r="K11" s="46">
        <v>-4.9417542070405385E-2</v>
      </c>
      <c r="L11" s="4"/>
    </row>
    <row r="12" spans="2:12" x14ac:dyDescent="0.2">
      <c r="B12" s="779"/>
      <c r="C12" s="43" t="s">
        <v>105</v>
      </c>
      <c r="D12" s="44">
        <v>563.0931761400002</v>
      </c>
      <c r="E12" s="44">
        <v>557.3518716199992</v>
      </c>
      <c r="F12" s="44">
        <v>707.23723002000088</v>
      </c>
      <c r="G12" s="44">
        <v>484.8369056199997</v>
      </c>
      <c r="H12" s="44">
        <v>1668.9236670199996</v>
      </c>
      <c r="I12" s="45">
        <v>2.7848753364968806E-2</v>
      </c>
      <c r="J12" s="45">
        <v>8.2537882880990981E-2</v>
      </c>
      <c r="K12" s="46">
        <v>2.4422372712857192</v>
      </c>
      <c r="L12" s="4"/>
    </row>
    <row r="13" spans="2:12" x14ac:dyDescent="0.2">
      <c r="B13" s="779"/>
      <c r="C13" s="43" t="s">
        <v>106</v>
      </c>
      <c r="D13" s="44">
        <v>1605.9019796999969</v>
      </c>
      <c r="E13" s="44">
        <v>1669.9684805799998</v>
      </c>
      <c r="F13" s="44">
        <v>1752.6302162499956</v>
      </c>
      <c r="G13" s="44">
        <v>1545.6217040200015</v>
      </c>
      <c r="H13" s="44">
        <v>1480.8847280800028</v>
      </c>
      <c r="I13" s="45">
        <v>2.4711012474218023E-2</v>
      </c>
      <c r="J13" s="45">
        <v>7.3238274860566596E-2</v>
      </c>
      <c r="K13" s="46">
        <v>-4.1884101246523975E-2</v>
      </c>
      <c r="L13" s="4"/>
    </row>
    <row r="14" spans="2:12" x14ac:dyDescent="0.2">
      <c r="B14" s="779"/>
      <c r="C14" s="43" t="s">
        <v>107</v>
      </c>
      <c r="D14" s="44">
        <v>1361.31534829</v>
      </c>
      <c r="E14" s="44">
        <v>1367.0959876300003</v>
      </c>
      <c r="F14" s="44">
        <v>1335.2495458099988</v>
      </c>
      <c r="G14" s="44">
        <v>1309.4884097499985</v>
      </c>
      <c r="H14" s="44">
        <v>1221.9188809299997</v>
      </c>
      <c r="I14" s="45">
        <v>2.0389738739687045E-2</v>
      </c>
      <c r="J14" s="45">
        <v>6.0430922921930905E-2</v>
      </c>
      <c r="K14" s="46">
        <v>-6.6873084303752828E-2</v>
      </c>
      <c r="L14" s="4"/>
    </row>
    <row r="15" spans="2:12" x14ac:dyDescent="0.2">
      <c r="B15" s="779"/>
      <c r="C15" s="43" t="s">
        <v>108</v>
      </c>
      <c r="D15" s="44">
        <v>1262.9612914600002</v>
      </c>
      <c r="E15" s="44">
        <v>1380.5852620900007</v>
      </c>
      <c r="F15" s="44">
        <v>1265.0846118699994</v>
      </c>
      <c r="G15" s="44">
        <v>1261.585367390001</v>
      </c>
      <c r="H15" s="44">
        <v>976.58318743999894</v>
      </c>
      <c r="I15" s="45">
        <v>1.6295906676159398E-2</v>
      </c>
      <c r="J15" s="45">
        <v>4.8297660546928751E-2</v>
      </c>
      <c r="K15" s="46">
        <v>-0.22590796256587986</v>
      </c>
      <c r="L15" s="4"/>
    </row>
    <row r="16" spans="2:12" x14ac:dyDescent="0.2">
      <c r="B16" s="779"/>
      <c r="C16" s="43" t="s">
        <v>109</v>
      </c>
      <c r="D16" s="44">
        <v>1185.0597261600037</v>
      </c>
      <c r="E16" s="44">
        <v>1001.0618240500007</v>
      </c>
      <c r="F16" s="44">
        <v>1008.6960077499983</v>
      </c>
      <c r="G16" s="44">
        <v>874.95232127000122</v>
      </c>
      <c r="H16" s="44">
        <v>837.10895566999852</v>
      </c>
      <c r="I16" s="45">
        <v>1.3968548296571692E-2</v>
      </c>
      <c r="J16" s="45">
        <v>4.1399856870081179E-2</v>
      </c>
      <c r="K16" s="46">
        <v>-4.325191748171231E-2</v>
      </c>
      <c r="L16" s="4"/>
    </row>
    <row r="17" spans="2:12" x14ac:dyDescent="0.2">
      <c r="B17" s="779"/>
      <c r="C17" s="43" t="s">
        <v>110</v>
      </c>
      <c r="D17" s="44">
        <v>1224.2884175799986</v>
      </c>
      <c r="E17" s="44">
        <v>1159.4934041999991</v>
      </c>
      <c r="F17" s="44">
        <v>1060.3535479200002</v>
      </c>
      <c r="G17" s="44">
        <v>908.5227874000002</v>
      </c>
      <c r="H17" s="44">
        <v>828.23254575999943</v>
      </c>
      <c r="I17" s="45">
        <v>1.3820430707232618E-2</v>
      </c>
      <c r="J17" s="45">
        <v>4.0960867300915707E-2</v>
      </c>
      <c r="K17" s="46">
        <v>-8.8374494017672833E-2</v>
      </c>
      <c r="L17" s="4"/>
    </row>
    <row r="18" spans="2:12" x14ac:dyDescent="0.2">
      <c r="B18" s="779"/>
      <c r="C18" s="43" t="s">
        <v>111</v>
      </c>
      <c r="D18" s="44">
        <v>467.16341713999975</v>
      </c>
      <c r="E18" s="44">
        <v>516.41894644000092</v>
      </c>
      <c r="F18" s="44">
        <v>535.22031674999914</v>
      </c>
      <c r="G18" s="44">
        <v>445.52880365999863</v>
      </c>
      <c r="H18" s="44">
        <v>378.72387873000116</v>
      </c>
      <c r="I18" s="45">
        <v>6.3196346846759455E-3</v>
      </c>
      <c r="J18" s="45">
        <v>1.8730076015200325E-2</v>
      </c>
      <c r="K18" s="46">
        <v>-0.14994524345271976</v>
      </c>
      <c r="L18" s="4"/>
    </row>
    <row r="19" spans="2:12" x14ac:dyDescent="0.2">
      <c r="B19" s="779"/>
      <c r="C19" s="43" t="s">
        <v>112</v>
      </c>
      <c r="D19" s="44">
        <v>264.41170052999968</v>
      </c>
      <c r="E19" s="44">
        <v>261.98476207000022</v>
      </c>
      <c r="F19" s="44">
        <v>260.64235074999993</v>
      </c>
      <c r="G19" s="44">
        <v>259.94073899</v>
      </c>
      <c r="H19" s="44">
        <v>270.85655267999977</v>
      </c>
      <c r="I19" s="45">
        <v>4.5196898347901505E-3</v>
      </c>
      <c r="J19" s="45">
        <v>1.3395415778703125E-2</v>
      </c>
      <c r="K19" s="46">
        <v>4.199347025177036E-2</v>
      </c>
      <c r="L19" s="4"/>
    </row>
    <row r="20" spans="2:12" x14ac:dyDescent="0.2">
      <c r="B20" s="779"/>
      <c r="C20" s="43" t="s">
        <v>85</v>
      </c>
      <c r="D20" s="44">
        <v>1598.2289267699987</v>
      </c>
      <c r="E20" s="44">
        <v>1466.2633849099998</v>
      </c>
      <c r="F20" s="44">
        <v>1494.6577298800014</v>
      </c>
      <c r="G20" s="44">
        <v>1314.9954197200007</v>
      </c>
      <c r="H20" s="44">
        <v>1089.5479505200001</v>
      </c>
      <c r="I20" s="45">
        <v>1.8180910698880458E-2</v>
      </c>
      <c r="J20" s="45">
        <v>5.3884418389140057E-2</v>
      </c>
      <c r="K20" s="46">
        <v>-0.17144353951286362</v>
      </c>
      <c r="L20" s="4"/>
    </row>
    <row r="21" spans="2:12" x14ac:dyDescent="0.2">
      <c r="B21" s="64"/>
      <c r="C21" s="65" t="s">
        <v>113</v>
      </c>
      <c r="D21" s="66">
        <v>23444.457767590025</v>
      </c>
      <c r="E21" s="66">
        <v>24034.563019119978</v>
      </c>
      <c r="F21" s="66">
        <v>22589.943462450017</v>
      </c>
      <c r="G21" s="66">
        <v>19956.432994169998</v>
      </c>
      <c r="H21" s="66">
        <v>20220.092989619967</v>
      </c>
      <c r="I21" s="67">
        <v>0.33740571472039244</v>
      </c>
      <c r="J21" s="67">
        <v>1</v>
      </c>
      <c r="K21" s="68">
        <v>1.3211779656564504E-2</v>
      </c>
      <c r="L21" s="4"/>
    </row>
    <row r="22" spans="2:12" x14ac:dyDescent="0.2">
      <c r="B22" s="778" t="s">
        <v>1</v>
      </c>
      <c r="C22" s="43" t="s">
        <v>114</v>
      </c>
      <c r="D22" s="44">
        <v>17962.841756139987</v>
      </c>
      <c r="E22" s="44">
        <v>18964.946110540026</v>
      </c>
      <c r="F22" s="44">
        <v>17894.824295350001</v>
      </c>
      <c r="G22" s="44">
        <v>15692.057992600026</v>
      </c>
      <c r="H22" s="44">
        <v>16573.572668449979</v>
      </c>
      <c r="I22" s="45">
        <v>0.27655748836266003</v>
      </c>
      <c r="J22" s="45">
        <v>0.55844018793518646</v>
      </c>
      <c r="K22" s="46">
        <v>5.6175848716953025E-2</v>
      </c>
      <c r="L22" s="4"/>
    </row>
    <row r="23" spans="2:12" x14ac:dyDescent="0.2">
      <c r="B23" s="779"/>
      <c r="C23" s="43" t="s">
        <v>115</v>
      </c>
      <c r="D23" s="44">
        <v>8384.1050588599992</v>
      </c>
      <c r="E23" s="44">
        <v>7386.0310568500036</v>
      </c>
      <c r="F23" s="44">
        <v>7652.1379773900117</v>
      </c>
      <c r="G23" s="44">
        <v>5224.2393847800067</v>
      </c>
      <c r="H23" s="44">
        <v>5105.1673488099977</v>
      </c>
      <c r="I23" s="45">
        <v>8.5188165997886575E-2</v>
      </c>
      <c r="J23" s="45">
        <v>0.17201665994062718</v>
      </c>
      <c r="K23" s="46">
        <v>-2.2792224322052745E-2</v>
      </c>
      <c r="L23" s="4"/>
    </row>
    <row r="24" spans="2:12" x14ac:dyDescent="0.2">
      <c r="B24" s="779"/>
      <c r="C24" s="43" t="s">
        <v>116</v>
      </c>
      <c r="D24" s="44">
        <v>4618.9362194699961</v>
      </c>
      <c r="E24" s="44">
        <v>4207.6254915299915</v>
      </c>
      <c r="F24" s="44">
        <v>4451.3485379399954</v>
      </c>
      <c r="G24" s="44">
        <v>3968.1179864999976</v>
      </c>
      <c r="H24" s="44">
        <v>4081.9883312300008</v>
      </c>
      <c r="I24" s="45">
        <v>6.8114730782197375E-2</v>
      </c>
      <c r="J24" s="45">
        <v>0.13754103453993008</v>
      </c>
      <c r="K24" s="46">
        <v>2.8696310219959109E-2</v>
      </c>
      <c r="L24" s="4"/>
    </row>
    <row r="25" spans="2:12" x14ac:dyDescent="0.2">
      <c r="B25" s="779"/>
      <c r="C25" s="43" t="s">
        <v>117</v>
      </c>
      <c r="D25" s="44">
        <v>2588.6515179099983</v>
      </c>
      <c r="E25" s="44">
        <v>2073.5712441999995</v>
      </c>
      <c r="F25" s="44">
        <v>2464.6710850299987</v>
      </c>
      <c r="G25" s="44">
        <v>1842.1510561000007</v>
      </c>
      <c r="H25" s="44">
        <v>1407.3433145100005</v>
      </c>
      <c r="I25" s="45">
        <v>2.3483852281637674E-2</v>
      </c>
      <c r="J25" s="45">
        <v>4.7419894356296004E-2</v>
      </c>
      <c r="K25" s="46">
        <v>-0.23603262075072562</v>
      </c>
      <c r="L25" s="4"/>
    </row>
    <row r="26" spans="2:12" x14ac:dyDescent="0.2">
      <c r="B26" s="779"/>
      <c r="C26" s="43" t="s">
        <v>118</v>
      </c>
      <c r="D26" s="44">
        <v>1843.772035010001</v>
      </c>
      <c r="E26" s="44">
        <v>1630.0302901399978</v>
      </c>
      <c r="F26" s="44">
        <v>1698.5562111000011</v>
      </c>
      <c r="G26" s="44">
        <v>1416.6209069900005</v>
      </c>
      <c r="H26" s="44">
        <v>1079.7155874600003</v>
      </c>
      <c r="I26" s="45">
        <v>1.8016841449181524E-2</v>
      </c>
      <c r="J26" s="45">
        <v>3.6380603484819037E-2</v>
      </c>
      <c r="K26" s="46">
        <v>-0.23782320158315884</v>
      </c>
      <c r="L26" s="4"/>
    </row>
    <row r="27" spans="2:12" x14ac:dyDescent="0.2">
      <c r="B27" s="779"/>
      <c r="C27" s="43" t="s">
        <v>85</v>
      </c>
      <c r="D27" s="44">
        <v>1959.8412192500004</v>
      </c>
      <c r="E27" s="44">
        <v>2190.9841164000009</v>
      </c>
      <c r="F27" s="44">
        <v>1944.8131079499997</v>
      </c>
      <c r="G27" s="44">
        <v>1510.21689408</v>
      </c>
      <c r="H27" s="44">
        <v>1430.5436191900005</v>
      </c>
      <c r="I27" s="45">
        <v>2.3870987760505391E-2</v>
      </c>
      <c r="J27" s="45">
        <v>4.8201619743141307E-2</v>
      </c>
      <c r="K27" s="46">
        <v>-5.2756180388602525E-2</v>
      </c>
      <c r="L27" s="4"/>
    </row>
    <row r="28" spans="2:12" x14ac:dyDescent="0.2">
      <c r="B28" s="64"/>
      <c r="C28" s="65" t="s">
        <v>119</v>
      </c>
      <c r="D28" s="66">
        <v>37358.147806639987</v>
      </c>
      <c r="E28" s="66">
        <v>36453.188309660021</v>
      </c>
      <c r="F28" s="66">
        <v>36106.351214760012</v>
      </c>
      <c r="G28" s="66">
        <v>29653.40422105003</v>
      </c>
      <c r="H28" s="66">
        <v>29678.330869649977</v>
      </c>
      <c r="I28" s="67">
        <v>0.49523206663406855</v>
      </c>
      <c r="J28" s="67">
        <v>1</v>
      </c>
      <c r="K28" s="68">
        <v>8.4059989922691258E-4</v>
      </c>
      <c r="L28" s="4"/>
    </row>
    <row r="29" spans="2:12" x14ac:dyDescent="0.2">
      <c r="B29" s="778" t="s">
        <v>2</v>
      </c>
      <c r="C29" s="43" t="s">
        <v>120</v>
      </c>
      <c r="D29" s="44">
        <v>2749.847215640003</v>
      </c>
      <c r="E29" s="44">
        <v>2514.3097662600007</v>
      </c>
      <c r="F29" s="44">
        <v>2191.48705105</v>
      </c>
      <c r="G29" s="44">
        <v>1616.4556768600007</v>
      </c>
      <c r="H29" s="44">
        <v>1640.5559799499981</v>
      </c>
      <c r="I29" s="45">
        <v>2.737539155917831E-2</v>
      </c>
      <c r="J29" s="45">
        <v>0.18286007350081529</v>
      </c>
      <c r="K29" s="46">
        <v>1.4909349779891778E-2</v>
      </c>
      <c r="L29" s="4"/>
    </row>
    <row r="30" spans="2:12" x14ac:dyDescent="0.2">
      <c r="B30" s="779"/>
      <c r="C30" s="43" t="s">
        <v>121</v>
      </c>
      <c r="D30" s="44">
        <v>1638.7285552699955</v>
      </c>
      <c r="E30" s="44">
        <v>1490.8649545500011</v>
      </c>
      <c r="F30" s="44">
        <v>1442.5644419700027</v>
      </c>
      <c r="G30" s="44">
        <v>1194.3823359200012</v>
      </c>
      <c r="H30" s="44">
        <v>1329.1737907400004</v>
      </c>
      <c r="I30" s="45">
        <v>2.2179464411091816E-2</v>
      </c>
      <c r="J30" s="45">
        <v>0.14815271166637159</v>
      </c>
      <c r="K30" s="46">
        <v>0.11285452804036389</v>
      </c>
      <c r="L30" s="4"/>
    </row>
    <row r="31" spans="2:12" x14ac:dyDescent="0.2">
      <c r="B31" s="779"/>
      <c r="C31" s="43" t="s">
        <v>122</v>
      </c>
      <c r="D31" s="44">
        <v>2046.0994843999974</v>
      </c>
      <c r="E31" s="44">
        <v>1659.3017126799989</v>
      </c>
      <c r="F31" s="44">
        <v>1639.3352902700021</v>
      </c>
      <c r="G31" s="44">
        <v>1135.2020292500022</v>
      </c>
      <c r="H31" s="44">
        <v>855.92105795000009</v>
      </c>
      <c r="I31" s="45">
        <v>1.4282459356151658E-2</v>
      </c>
      <c r="J31" s="45">
        <v>9.5402893580262299E-2</v>
      </c>
      <c r="K31" s="46">
        <v>-0.24601873860683243</v>
      </c>
      <c r="L31" s="4"/>
    </row>
    <row r="32" spans="2:12" x14ac:dyDescent="0.2">
      <c r="B32" s="779"/>
      <c r="C32" s="43" t="s">
        <v>123</v>
      </c>
      <c r="D32" s="44">
        <v>1297.5485502900005</v>
      </c>
      <c r="E32" s="44">
        <v>1097.6773400999996</v>
      </c>
      <c r="F32" s="44">
        <v>1374.7254927000017</v>
      </c>
      <c r="G32" s="44">
        <v>805.99029170000074</v>
      </c>
      <c r="H32" s="44">
        <v>817.9183642900008</v>
      </c>
      <c r="I32" s="45">
        <v>1.364832151997877E-2</v>
      </c>
      <c r="J32" s="45">
        <v>9.1167027544098E-2</v>
      </c>
      <c r="K32" s="46">
        <v>1.479927576403095E-2</v>
      </c>
      <c r="L32" s="4"/>
    </row>
    <row r="33" spans="2:12" x14ac:dyDescent="0.2">
      <c r="B33" s="779"/>
      <c r="C33" s="43" t="s">
        <v>124</v>
      </c>
      <c r="D33" s="44">
        <v>1008.848151419999</v>
      </c>
      <c r="E33" s="44">
        <v>1009.9472760500013</v>
      </c>
      <c r="F33" s="44">
        <v>966.84952115999749</v>
      </c>
      <c r="G33" s="44">
        <v>851.48057952000033</v>
      </c>
      <c r="H33" s="44">
        <v>685.04100049000112</v>
      </c>
      <c r="I33" s="45">
        <v>1.1431042799939454E-2</v>
      </c>
      <c r="J33" s="45">
        <v>7.6356216570245661E-2</v>
      </c>
      <c r="K33" s="46">
        <v>-0.19547078704228948</v>
      </c>
      <c r="L33" s="4"/>
    </row>
    <row r="34" spans="2:12" x14ac:dyDescent="0.2">
      <c r="B34" s="779"/>
      <c r="C34" s="43" t="s">
        <v>125</v>
      </c>
      <c r="D34" s="44">
        <v>734.07731386000091</v>
      </c>
      <c r="E34" s="44">
        <v>716.63150519999931</v>
      </c>
      <c r="F34" s="44">
        <v>734.16858339999976</v>
      </c>
      <c r="G34" s="44">
        <v>682.95378728999947</v>
      </c>
      <c r="H34" s="44">
        <v>665.47031568000057</v>
      </c>
      <c r="I34" s="45">
        <v>1.1104473535432334E-2</v>
      </c>
      <c r="J34" s="45">
        <v>7.4174823855486197E-2</v>
      </c>
      <c r="K34" s="46">
        <v>-2.5599787182342681E-2</v>
      </c>
      <c r="L34" s="4"/>
    </row>
    <row r="35" spans="2:12" x14ac:dyDescent="0.2">
      <c r="B35" s="779"/>
      <c r="C35" s="43" t="s">
        <v>126</v>
      </c>
      <c r="D35" s="44">
        <v>1091.5625274799995</v>
      </c>
      <c r="E35" s="44">
        <v>1060.72921509</v>
      </c>
      <c r="F35" s="44">
        <v>864.16888044000007</v>
      </c>
      <c r="G35" s="44">
        <v>544.91808775999982</v>
      </c>
      <c r="H35" s="44">
        <v>584.29370360999985</v>
      </c>
      <c r="I35" s="45">
        <v>9.7499074200282625E-3</v>
      </c>
      <c r="J35" s="45">
        <v>6.5126695397157139E-2</v>
      </c>
      <c r="K35" s="46">
        <v>7.2259696887401415E-2</v>
      </c>
      <c r="L35" s="4"/>
    </row>
    <row r="36" spans="2:12" x14ac:dyDescent="0.2">
      <c r="B36" s="779"/>
      <c r="C36" s="43" t="s">
        <v>127</v>
      </c>
      <c r="D36" s="44">
        <v>1274.5051645699991</v>
      </c>
      <c r="E36" s="44">
        <v>1319.8486855099998</v>
      </c>
      <c r="F36" s="44">
        <v>1107.4283240599982</v>
      </c>
      <c r="G36" s="44">
        <v>730.14931418000072</v>
      </c>
      <c r="H36" s="44">
        <v>557.53418881000016</v>
      </c>
      <c r="I36" s="45">
        <v>9.3033806300031226E-3</v>
      </c>
      <c r="J36" s="45">
        <v>6.2144019461086226E-2</v>
      </c>
      <c r="K36" s="46">
        <v>-0.23641072040704059</v>
      </c>
      <c r="L36" s="4"/>
    </row>
    <row r="37" spans="2:12" x14ac:dyDescent="0.2">
      <c r="B37" s="779"/>
      <c r="C37" s="43" t="s">
        <v>128</v>
      </c>
      <c r="D37" s="44">
        <v>420.99540802999974</v>
      </c>
      <c r="E37" s="44">
        <v>637.64930747000028</v>
      </c>
      <c r="F37" s="44">
        <v>766.04250758000012</v>
      </c>
      <c r="G37" s="44">
        <v>581.03156758000011</v>
      </c>
      <c r="H37" s="44">
        <v>508.88450914000015</v>
      </c>
      <c r="I37" s="45">
        <v>8.4915802120524731E-3</v>
      </c>
      <c r="J37" s="45">
        <v>5.6721416325947571E-2</v>
      </c>
      <c r="K37" s="46">
        <v>-0.12417063455001742</v>
      </c>
      <c r="L37" s="4"/>
    </row>
    <row r="38" spans="2:12" x14ac:dyDescent="0.2">
      <c r="B38" s="779"/>
      <c r="C38" s="43" t="s">
        <v>129</v>
      </c>
      <c r="D38" s="44">
        <v>437.21003760999946</v>
      </c>
      <c r="E38" s="44">
        <v>396.71194974000002</v>
      </c>
      <c r="F38" s="44">
        <v>334.70185311999973</v>
      </c>
      <c r="G38" s="44">
        <v>321.42710900999975</v>
      </c>
      <c r="H38" s="44">
        <v>233.77843595999991</v>
      </c>
      <c r="I38" s="45">
        <v>3.9009800949872768E-3</v>
      </c>
      <c r="J38" s="45">
        <v>2.6057472286836653E-2</v>
      </c>
      <c r="K38" s="46">
        <v>-0.27268600125222497</v>
      </c>
      <c r="L38" s="4"/>
    </row>
    <row r="39" spans="2:12" x14ac:dyDescent="0.2">
      <c r="B39" s="779"/>
      <c r="C39" s="43" t="s">
        <v>85</v>
      </c>
      <c r="D39" s="44">
        <v>1565.3908566700006</v>
      </c>
      <c r="E39" s="44">
        <v>1615.5313577000004</v>
      </c>
      <c r="F39" s="44">
        <v>1538.9217529999996</v>
      </c>
      <c r="G39" s="44">
        <v>1255.2651002900004</v>
      </c>
      <c r="H39" s="44">
        <v>1093.0753805299996</v>
      </c>
      <c r="I39" s="45">
        <v>1.8239771706308121E-2</v>
      </c>
      <c r="J39" s="45">
        <v>0.12183664981169338</v>
      </c>
      <c r="K39" s="46">
        <v>-0.12920754326917128</v>
      </c>
      <c r="L39" s="4"/>
    </row>
    <row r="40" spans="2:12" x14ac:dyDescent="0.2">
      <c r="B40" s="64"/>
      <c r="C40" s="65" t="s">
        <v>130</v>
      </c>
      <c r="D40" s="66">
        <v>14264.813265239995</v>
      </c>
      <c r="E40" s="66">
        <v>13519.20307035</v>
      </c>
      <c r="F40" s="66">
        <v>12960.393698749998</v>
      </c>
      <c r="G40" s="66">
        <v>9719.2558793600056</v>
      </c>
      <c r="H40" s="66">
        <v>8971.6467271500005</v>
      </c>
      <c r="I40" s="67">
        <v>0.14970677324515158</v>
      </c>
      <c r="J40" s="67">
        <v>1</v>
      </c>
      <c r="K40" s="68">
        <v>-7.6920410522130833E-2</v>
      </c>
      <c r="L40" s="4"/>
    </row>
    <row r="41" spans="2:12" x14ac:dyDescent="0.2">
      <c r="B41" s="780" t="s">
        <v>18</v>
      </c>
      <c r="C41" s="43" t="s">
        <v>131</v>
      </c>
      <c r="D41" s="44">
        <v>1176.7723985499988</v>
      </c>
      <c r="E41" s="44">
        <v>868.99314939999977</v>
      </c>
      <c r="F41" s="44">
        <v>834.85198683999954</v>
      </c>
      <c r="G41" s="44">
        <v>486.74701744000077</v>
      </c>
      <c r="H41" s="44">
        <v>334.90330356000004</v>
      </c>
      <c r="I41" s="45">
        <v>5.5884158672212985E-3</v>
      </c>
      <c r="J41" s="45">
        <v>0.80424345082187187</v>
      </c>
      <c r="K41" s="46">
        <v>-0.31195612595349465</v>
      </c>
      <c r="L41" s="4"/>
    </row>
    <row r="42" spans="2:12" x14ac:dyDescent="0.2">
      <c r="B42" s="781"/>
      <c r="C42" s="43" t="s">
        <v>132</v>
      </c>
      <c r="D42" s="44">
        <v>38.900807419999992</v>
      </c>
      <c r="E42" s="44">
        <v>38.134174560000012</v>
      </c>
      <c r="F42" s="44">
        <v>99.919592240000043</v>
      </c>
      <c r="G42" s="44">
        <v>77.99725398999999</v>
      </c>
      <c r="H42" s="44">
        <v>76.523867769999995</v>
      </c>
      <c r="I42" s="45">
        <v>1.2769273767118778E-3</v>
      </c>
      <c r="J42" s="45">
        <v>0.18376593730600646</v>
      </c>
      <c r="K42" s="46">
        <v>-1.8890231958536563E-2</v>
      </c>
      <c r="L42" s="4"/>
    </row>
    <row r="43" spans="2:12" x14ac:dyDescent="0.2">
      <c r="B43" s="782"/>
      <c r="C43" s="43" t="s">
        <v>85</v>
      </c>
      <c r="D43" s="44">
        <v>7.0245500399999994</v>
      </c>
      <c r="E43" s="44">
        <v>3.9353353499999995</v>
      </c>
      <c r="F43" s="44">
        <v>8.6332128600000004</v>
      </c>
      <c r="G43" s="44">
        <v>4.1108323999999996</v>
      </c>
      <c r="H43" s="44">
        <v>4.9931342600000015</v>
      </c>
      <c r="I43" s="45">
        <v>8.3318708502232378E-5</v>
      </c>
      <c r="J43" s="45">
        <v>1.1990611872121703E-2</v>
      </c>
      <c r="K43" s="46">
        <v>0.21462851659921767</v>
      </c>
      <c r="L43" s="4"/>
    </row>
    <row r="44" spans="2:12" x14ac:dyDescent="0.2">
      <c r="B44" s="64"/>
      <c r="C44" s="65" t="s">
        <v>133</v>
      </c>
      <c r="D44" s="66">
        <v>1222.6977560099988</v>
      </c>
      <c r="E44" s="66">
        <v>911.06265930999973</v>
      </c>
      <c r="F44" s="66">
        <v>943.40479193999954</v>
      </c>
      <c r="G44" s="66">
        <v>568.85510383000076</v>
      </c>
      <c r="H44" s="66">
        <v>416.42030559</v>
      </c>
      <c r="I44" s="67">
        <v>6.9486619524354084E-3</v>
      </c>
      <c r="J44" s="67">
        <v>1</v>
      </c>
      <c r="K44" s="68">
        <v>-0.26796770779357382</v>
      </c>
      <c r="L44" s="4"/>
    </row>
    <row r="45" spans="2:12" x14ac:dyDescent="0.2">
      <c r="B45" s="69"/>
      <c r="C45" s="70" t="s">
        <v>3</v>
      </c>
      <c r="D45" s="44">
        <v>1069.4379654400004</v>
      </c>
      <c r="E45" s="44">
        <v>955.79484579000029</v>
      </c>
      <c r="F45" s="44">
        <v>888.34309277999978</v>
      </c>
      <c r="G45" s="44">
        <v>542.80574292000006</v>
      </c>
      <c r="H45" s="44">
        <v>440.3917323300002</v>
      </c>
      <c r="I45" s="45">
        <v>7.3486648790406089E-3</v>
      </c>
      <c r="J45" s="45">
        <v>1</v>
      </c>
      <c r="K45" s="46">
        <v>-0.18867525247442685</v>
      </c>
      <c r="L45" s="4"/>
    </row>
    <row r="46" spans="2:12" ht="13.5" thickBot="1" x14ac:dyDescent="0.25">
      <c r="B46" s="783" t="s">
        <v>4</v>
      </c>
      <c r="C46" s="784"/>
      <c r="D46" s="71">
        <v>77695.622630199956</v>
      </c>
      <c r="E46" s="71">
        <v>76171.634003790023</v>
      </c>
      <c r="F46" s="71">
        <v>73883.3</v>
      </c>
      <c r="G46" s="71">
        <v>60696.9</v>
      </c>
      <c r="H46" s="71">
        <v>59928.128385069955</v>
      </c>
      <c r="I46" s="72">
        <v>1</v>
      </c>
      <c r="J46" s="72"/>
      <c r="K46" s="73">
        <v>-1.2664601728018865E-2</v>
      </c>
      <c r="L46" s="4"/>
    </row>
    <row r="47" spans="2:12" x14ac:dyDescent="0.2">
      <c r="B47" s="774" t="s">
        <v>134</v>
      </c>
      <c r="C47" s="774"/>
      <c r="D47" s="774"/>
      <c r="E47" s="774"/>
      <c r="F47" s="774"/>
      <c r="G47" s="774"/>
      <c r="H47" s="774"/>
      <c r="I47" s="774"/>
      <c r="J47" s="774"/>
      <c r="K47" s="774"/>
    </row>
  </sheetData>
  <mergeCells count="7">
    <mergeCell ref="B47:K47"/>
    <mergeCell ref="B5:B8"/>
    <mergeCell ref="B10:B20"/>
    <mergeCell ref="B22:B27"/>
    <mergeCell ref="B29:B39"/>
    <mergeCell ref="B41:B43"/>
    <mergeCell ref="B46:C46"/>
  </mergeCells>
  <pageMargins left="0.7" right="0.7" top="0.75" bottom="0.75" header="0.3" footer="0.3"/>
  <pageSetup paperSize="1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workbookViewId="0">
      <selection activeCell="B50" sqref="B50:N69"/>
    </sheetView>
  </sheetViews>
  <sheetFormatPr baseColWidth="10" defaultColWidth="11.42578125" defaultRowHeight="12.75" x14ac:dyDescent="0.2"/>
  <cols>
    <col min="1" max="1" width="11.42578125" style="218"/>
    <col min="2" max="2" width="38.28515625" style="218" customWidth="1"/>
    <col min="3" max="3" width="26.28515625" style="218" customWidth="1"/>
    <col min="4" max="4" width="41.42578125" style="218" customWidth="1"/>
    <col min="5" max="8" width="11.42578125" style="218"/>
    <col min="9" max="9" width="18" style="218" bestFit="1" customWidth="1"/>
    <col min="10" max="10" width="20" style="218" bestFit="1" customWidth="1"/>
    <col min="11" max="16384" width="11.42578125" style="218"/>
  </cols>
  <sheetData>
    <row r="2" spans="2:12" ht="15" x14ac:dyDescent="0.25">
      <c r="B2" s="1114" t="s">
        <v>858</v>
      </c>
      <c r="C2" s="1114"/>
      <c r="D2" s="1114"/>
      <c r="E2" s="1114"/>
      <c r="F2" s="1114"/>
      <c r="G2" s="1114"/>
      <c r="H2" s="1114"/>
      <c r="I2" s="1114"/>
      <c r="J2" s="1114"/>
      <c r="K2" s="1114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166" t="s">
        <v>692</v>
      </c>
      <c r="C6" s="587" t="s">
        <v>681</v>
      </c>
      <c r="D6" s="666">
        <v>12766</v>
      </c>
      <c r="E6" s="666">
        <v>14062</v>
      </c>
      <c r="F6" s="666">
        <v>15739</v>
      </c>
      <c r="G6" s="666">
        <v>15697</v>
      </c>
      <c r="H6" s="666">
        <v>17894</v>
      </c>
      <c r="I6" s="667">
        <v>0.96256051640667029</v>
      </c>
      <c r="J6" s="596">
        <v>0.13996305026438183</v>
      </c>
      <c r="K6" s="231"/>
      <c r="L6" s="424"/>
    </row>
    <row r="7" spans="2:12" ht="24" x14ac:dyDescent="0.25">
      <c r="B7" s="1167"/>
      <c r="C7" s="587" t="s">
        <v>693</v>
      </c>
      <c r="D7" s="666">
        <v>505</v>
      </c>
      <c r="E7" s="666">
        <v>464</v>
      </c>
      <c r="F7" s="666">
        <v>501</v>
      </c>
      <c r="G7" s="666">
        <v>449</v>
      </c>
      <c r="H7" s="666">
        <v>459</v>
      </c>
      <c r="I7" s="667">
        <v>2.4690693921463152E-2</v>
      </c>
      <c r="J7" s="596">
        <v>2.2271714922049046E-2</v>
      </c>
      <c r="K7" s="231"/>
      <c r="L7" s="424"/>
    </row>
    <row r="8" spans="2:12" ht="15" x14ac:dyDescent="0.25">
      <c r="B8" s="1167"/>
      <c r="C8" s="587" t="s">
        <v>683</v>
      </c>
      <c r="D8" s="666">
        <v>145</v>
      </c>
      <c r="E8" s="666">
        <v>168</v>
      </c>
      <c r="F8" s="666">
        <v>153</v>
      </c>
      <c r="G8" s="666">
        <v>191</v>
      </c>
      <c r="H8" s="666">
        <v>157</v>
      </c>
      <c r="I8" s="667">
        <v>8.4454007530930606E-3</v>
      </c>
      <c r="J8" s="596">
        <v>-0.17801047120418845</v>
      </c>
      <c r="K8" s="231"/>
      <c r="L8" s="424"/>
    </row>
    <row r="9" spans="2:12" ht="15" x14ac:dyDescent="0.25">
      <c r="B9" s="1167"/>
      <c r="C9" s="587" t="s">
        <v>684</v>
      </c>
      <c r="D9" s="666">
        <v>73</v>
      </c>
      <c r="E9" s="666">
        <v>128</v>
      </c>
      <c r="F9" s="666">
        <v>106</v>
      </c>
      <c r="G9" s="666">
        <v>50</v>
      </c>
      <c r="H9" s="666">
        <v>80</v>
      </c>
      <c r="I9" s="667">
        <v>4.3033889187735338E-3</v>
      </c>
      <c r="J9" s="596">
        <v>0.60000000000000009</v>
      </c>
      <c r="K9" s="231"/>
      <c r="L9" s="424"/>
    </row>
    <row r="10" spans="2:12" ht="15" x14ac:dyDescent="0.25">
      <c r="B10" s="1168" t="s">
        <v>694</v>
      </c>
      <c r="C10" s="1169"/>
      <c r="D10" s="668">
        <v>13489</v>
      </c>
      <c r="E10" s="668">
        <v>14822</v>
      </c>
      <c r="F10" s="668">
        <v>16499</v>
      </c>
      <c r="G10" s="668">
        <v>16387</v>
      </c>
      <c r="H10" s="668">
        <v>18590</v>
      </c>
      <c r="I10" s="669">
        <v>1</v>
      </c>
      <c r="J10" s="594">
        <v>0.13443583328247999</v>
      </c>
      <c r="K10" s="231"/>
      <c r="L10" s="424"/>
    </row>
    <row r="11" spans="2:12" ht="15" x14ac:dyDescent="0.25">
      <c r="B11" s="1166" t="s">
        <v>695</v>
      </c>
      <c r="C11" s="587" t="s">
        <v>672</v>
      </c>
      <c r="D11" s="666">
        <v>70159</v>
      </c>
      <c r="E11" s="666">
        <v>75274</v>
      </c>
      <c r="F11" s="666">
        <v>81818</v>
      </c>
      <c r="G11" s="666">
        <v>79982</v>
      </c>
      <c r="H11" s="666">
        <v>84145</v>
      </c>
      <c r="I11" s="667">
        <v>0.99122393685946519</v>
      </c>
      <c r="J11" s="596">
        <v>5.2049211072491275E-2</v>
      </c>
      <c r="K11" s="231"/>
      <c r="L11" s="424"/>
    </row>
    <row r="12" spans="2:12" ht="15" x14ac:dyDescent="0.25">
      <c r="B12" s="1167"/>
      <c r="C12" s="587" t="s">
        <v>673</v>
      </c>
      <c r="D12" s="666">
        <v>593</v>
      </c>
      <c r="E12" s="666">
        <v>903</v>
      </c>
      <c r="F12" s="666">
        <v>631</v>
      </c>
      <c r="G12" s="666">
        <v>677</v>
      </c>
      <c r="H12" s="666">
        <v>656</v>
      </c>
      <c r="I12" s="667">
        <v>7.7276475438803156E-3</v>
      </c>
      <c r="J12" s="596">
        <v>-3.1019202363367748E-2</v>
      </c>
      <c r="K12" s="231"/>
      <c r="L12" s="424"/>
    </row>
    <row r="13" spans="2:12" ht="15" x14ac:dyDescent="0.25">
      <c r="B13" s="1167"/>
      <c r="C13" s="587" t="s">
        <v>674</v>
      </c>
      <c r="D13" s="666">
        <v>55</v>
      </c>
      <c r="E13" s="666">
        <v>41</v>
      </c>
      <c r="F13" s="666">
        <v>44</v>
      </c>
      <c r="G13" s="666">
        <v>32</v>
      </c>
      <c r="H13" s="666">
        <v>89</v>
      </c>
      <c r="I13" s="667">
        <v>1.0484155966544941E-3</v>
      </c>
      <c r="J13" s="596">
        <v>1.78125</v>
      </c>
      <c r="K13" s="231"/>
      <c r="L13" s="424"/>
    </row>
    <row r="14" spans="2:12" ht="15" x14ac:dyDescent="0.25">
      <c r="B14" s="1123" t="s">
        <v>696</v>
      </c>
      <c r="C14" s="1124"/>
      <c r="D14" s="668">
        <v>70807</v>
      </c>
      <c r="E14" s="668">
        <v>76218</v>
      </c>
      <c r="F14" s="668">
        <v>82493</v>
      </c>
      <c r="G14" s="668">
        <v>80691</v>
      </c>
      <c r="H14" s="668">
        <v>84890</v>
      </c>
      <c r="I14" s="669">
        <v>1</v>
      </c>
      <c r="J14" s="594">
        <v>5.2038021588528993E-2</v>
      </c>
      <c r="K14" s="231"/>
      <c r="L14" s="424"/>
    </row>
    <row r="15" spans="2:12" ht="15.75" thickBot="1" x14ac:dyDescent="0.3">
      <c r="B15" s="1093" t="s">
        <v>629</v>
      </c>
      <c r="C15" s="1094"/>
      <c r="D15" s="671">
        <v>84296</v>
      </c>
      <c r="E15" s="671">
        <v>91040</v>
      </c>
      <c r="F15" s="671">
        <v>98992</v>
      </c>
      <c r="G15" s="671">
        <v>97078</v>
      </c>
      <c r="H15" s="671">
        <v>103480</v>
      </c>
      <c r="I15" s="672"/>
      <c r="J15" s="600">
        <v>6.5946970477348099E-2</v>
      </c>
      <c r="K15" s="231"/>
      <c r="L15" s="424"/>
    </row>
    <row r="16" spans="2:12" ht="15" x14ac:dyDescent="0.25">
      <c r="B16" s="1079" t="s">
        <v>20</v>
      </c>
      <c r="C16" s="1079"/>
      <c r="D16" s="1079"/>
      <c r="E16" s="1079"/>
      <c r="F16" s="1079"/>
      <c r="G16" s="1079"/>
      <c r="H16" s="1079"/>
      <c r="I16" s="1079"/>
      <c r="J16" s="1079"/>
      <c r="K16" s="424"/>
      <c r="L16" s="424"/>
    </row>
    <row r="17" spans="2:12" ht="15.75" thickBot="1" x14ac:dyDescent="0.3"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</row>
    <row r="18" spans="2:12" ht="15" x14ac:dyDescent="0.25">
      <c r="B18" s="1059" t="s">
        <v>697</v>
      </c>
      <c r="C18" s="1060" t="s">
        <v>25</v>
      </c>
      <c r="D18" s="1060" t="s">
        <v>26</v>
      </c>
      <c r="E18" s="1125" t="s">
        <v>698</v>
      </c>
      <c r="F18" s="1125"/>
      <c r="G18" s="1125"/>
      <c r="H18" s="1125"/>
      <c r="I18" s="1125"/>
      <c r="J18" s="1126" t="s">
        <v>5</v>
      </c>
      <c r="K18" s="1117" t="s">
        <v>6</v>
      </c>
      <c r="L18" s="424"/>
    </row>
    <row r="19" spans="2:12" ht="15" x14ac:dyDescent="0.25">
      <c r="B19" s="1062"/>
      <c r="C19" s="1063"/>
      <c r="D19" s="1063"/>
      <c r="E19" s="601" t="s">
        <v>92</v>
      </c>
      <c r="F19" s="601" t="s">
        <v>93</v>
      </c>
      <c r="G19" s="601" t="s">
        <v>94</v>
      </c>
      <c r="H19" s="601" t="s">
        <v>95</v>
      </c>
      <c r="I19" s="601" t="s">
        <v>96</v>
      </c>
      <c r="J19" s="1127"/>
      <c r="K19" s="1066"/>
      <c r="L19" s="424"/>
    </row>
    <row r="20" spans="2:12" ht="36" x14ac:dyDescent="0.2">
      <c r="B20" s="1091" t="s">
        <v>699</v>
      </c>
      <c r="C20" s="602" t="s">
        <v>35</v>
      </c>
      <c r="D20" s="716" t="s">
        <v>859</v>
      </c>
      <c r="E20" s="603">
        <v>1121.2279057099997</v>
      </c>
      <c r="F20" s="603">
        <v>1255.75976943</v>
      </c>
      <c r="G20" s="603">
        <v>1428.0238203899992</v>
      </c>
      <c r="H20" s="603">
        <v>1119.93244519</v>
      </c>
      <c r="I20" s="603">
        <v>1139.8541595800002</v>
      </c>
      <c r="J20" s="604">
        <v>0.13195285801982559</v>
      </c>
      <c r="K20" s="605">
        <v>1.778831792539104E-2</v>
      </c>
      <c r="L20" s="231"/>
    </row>
    <row r="21" spans="2:12" ht="48" x14ac:dyDescent="0.2">
      <c r="B21" s="1111"/>
      <c r="C21" s="602" t="s">
        <v>37</v>
      </c>
      <c r="D21" s="716" t="s">
        <v>860</v>
      </c>
      <c r="E21" s="603">
        <v>1140.81851695</v>
      </c>
      <c r="F21" s="603">
        <v>1224.76515111</v>
      </c>
      <c r="G21" s="603">
        <v>1117.9018079800001</v>
      </c>
      <c r="H21" s="603">
        <v>1162.7458607400004</v>
      </c>
      <c r="I21" s="603">
        <v>996.93285271000013</v>
      </c>
      <c r="J21" s="604">
        <v>0.11540786868507251</v>
      </c>
      <c r="K21" s="605">
        <v>-0.14260468570876927</v>
      </c>
      <c r="L21" s="231"/>
    </row>
    <row r="22" spans="2:12" ht="24" x14ac:dyDescent="0.2">
      <c r="B22" s="1111"/>
      <c r="C22" s="602" t="s">
        <v>57</v>
      </c>
      <c r="D22" s="232" t="s">
        <v>58</v>
      </c>
      <c r="E22" s="603">
        <v>475.37436476000011</v>
      </c>
      <c r="F22" s="603">
        <v>568.30322784999976</v>
      </c>
      <c r="G22" s="603">
        <v>696.24157229000036</v>
      </c>
      <c r="H22" s="603">
        <v>545.81308868999997</v>
      </c>
      <c r="I22" s="603">
        <v>540.30036168999993</v>
      </c>
      <c r="J22" s="604">
        <v>6.2546753297290772E-2</v>
      </c>
      <c r="K22" s="605">
        <v>-1.0100027123261301E-2</v>
      </c>
      <c r="L22" s="231"/>
    </row>
    <row r="23" spans="2:12" ht="36" x14ac:dyDescent="0.2">
      <c r="B23" s="1111"/>
      <c r="C23" s="602" t="s">
        <v>65</v>
      </c>
      <c r="D23" s="232" t="s">
        <v>66</v>
      </c>
      <c r="E23" s="603">
        <v>434.12661070000001</v>
      </c>
      <c r="F23" s="603">
        <v>348.15936863000007</v>
      </c>
      <c r="G23" s="603">
        <v>618.66324840999994</v>
      </c>
      <c r="H23" s="603">
        <v>489.38260553000003</v>
      </c>
      <c r="I23" s="603">
        <v>426.44828056999995</v>
      </c>
      <c r="J23" s="604">
        <v>4.9366902726912049E-2</v>
      </c>
      <c r="K23" s="605">
        <v>-0.12859943171016952</v>
      </c>
      <c r="L23" s="231"/>
    </row>
    <row r="24" spans="2:12" ht="24" x14ac:dyDescent="0.2">
      <c r="B24" s="1111"/>
      <c r="C24" s="602" t="s">
        <v>55</v>
      </c>
      <c r="D24" s="232" t="s">
        <v>56</v>
      </c>
      <c r="E24" s="603">
        <v>156.33660191000001</v>
      </c>
      <c r="F24" s="603">
        <v>277.04872131000008</v>
      </c>
      <c r="G24" s="603">
        <v>408.91158751</v>
      </c>
      <c r="H24" s="603">
        <v>336.24551653000009</v>
      </c>
      <c r="I24" s="603">
        <v>422.70322355000002</v>
      </c>
      <c r="J24" s="604">
        <v>4.8933363950847672E-2</v>
      </c>
      <c r="K24" s="605">
        <v>0.25712672071357145</v>
      </c>
      <c r="L24" s="231"/>
    </row>
    <row r="25" spans="2:12" x14ac:dyDescent="0.2">
      <c r="B25" s="1111"/>
      <c r="C25" s="673" t="s">
        <v>85</v>
      </c>
      <c r="D25" s="715"/>
      <c r="E25" s="603">
        <v>4965.0417258499883</v>
      </c>
      <c r="F25" s="603">
        <v>5316.1533285200048</v>
      </c>
      <c r="G25" s="603">
        <v>5936.574214949992</v>
      </c>
      <c r="H25" s="603">
        <v>4949.6627331100017</v>
      </c>
      <c r="I25" s="603">
        <v>5112.1049720100127</v>
      </c>
      <c r="J25" s="604">
        <v>0.59179225332005136</v>
      </c>
      <c r="K25" s="605">
        <v>3.2818850022523494E-2</v>
      </c>
      <c r="L25" s="231"/>
    </row>
    <row r="26" spans="2:12" x14ac:dyDescent="0.2">
      <c r="B26" s="590"/>
      <c r="C26" s="1074" t="s">
        <v>788</v>
      </c>
      <c r="D26" s="1075"/>
      <c r="E26" s="607">
        <v>8292.925725879988</v>
      </c>
      <c r="F26" s="607">
        <v>8990.1895668500056</v>
      </c>
      <c r="G26" s="607">
        <v>10206.316251529992</v>
      </c>
      <c r="H26" s="607">
        <v>8603.7822497900015</v>
      </c>
      <c r="I26" s="607">
        <v>8638.3438501100136</v>
      </c>
      <c r="J26" s="608">
        <v>1</v>
      </c>
      <c r="K26" s="609">
        <v>4.017024061813812E-3</v>
      </c>
      <c r="L26" s="231"/>
    </row>
    <row r="27" spans="2:12" ht="24" x14ac:dyDescent="0.2">
      <c r="B27" s="1091" t="s">
        <v>708</v>
      </c>
      <c r="C27" s="602" t="s">
        <v>861</v>
      </c>
      <c r="D27" s="610" t="s">
        <v>368</v>
      </c>
      <c r="E27" s="603">
        <v>1545.3193902500002</v>
      </c>
      <c r="F27" s="603">
        <v>2124.1147858200002</v>
      </c>
      <c r="G27" s="603">
        <v>2817.00381711</v>
      </c>
      <c r="H27" s="603">
        <v>1922.4142754899999</v>
      </c>
      <c r="I27" s="603">
        <v>1463.7839778500002</v>
      </c>
      <c r="J27" s="604">
        <v>0.3414059918210533</v>
      </c>
      <c r="K27" s="605">
        <v>-0.2385699604332685</v>
      </c>
      <c r="L27" s="231"/>
    </row>
    <row r="28" spans="2:12" ht="24" x14ac:dyDescent="0.2">
      <c r="B28" s="1111"/>
      <c r="C28" s="602" t="s">
        <v>830</v>
      </c>
      <c r="D28" s="610" t="s">
        <v>831</v>
      </c>
      <c r="E28" s="603">
        <v>650.78141022999989</v>
      </c>
      <c r="F28" s="603">
        <v>560.44569748000015</v>
      </c>
      <c r="G28" s="603">
        <v>269.13889160000002</v>
      </c>
      <c r="H28" s="603">
        <v>109.16284018</v>
      </c>
      <c r="I28" s="603">
        <v>412.94341516000003</v>
      </c>
      <c r="J28" s="604">
        <v>9.6312952151413514E-2</v>
      </c>
      <c r="K28" s="605">
        <v>2.7828203670689802</v>
      </c>
      <c r="L28" s="231"/>
    </row>
    <row r="29" spans="2:12" ht="24" x14ac:dyDescent="0.2">
      <c r="B29" s="1111"/>
      <c r="C29" s="602" t="s">
        <v>769</v>
      </c>
      <c r="D29" s="610" t="s">
        <v>367</v>
      </c>
      <c r="E29" s="603">
        <v>399.66137951999997</v>
      </c>
      <c r="F29" s="603">
        <v>557.67063933999987</v>
      </c>
      <c r="G29" s="603">
        <v>253.38265794</v>
      </c>
      <c r="H29" s="603">
        <v>286.73358227999995</v>
      </c>
      <c r="I29" s="603">
        <v>238.44215135000005</v>
      </c>
      <c r="J29" s="604">
        <v>5.5613109861443251E-2</v>
      </c>
      <c r="K29" s="605">
        <v>-0.16841916648201516</v>
      </c>
      <c r="L29" s="231"/>
    </row>
    <row r="30" spans="2:12" x14ac:dyDescent="0.2">
      <c r="B30" s="1111"/>
      <c r="C30" s="602" t="s">
        <v>764</v>
      </c>
      <c r="D30" s="610" t="s">
        <v>376</v>
      </c>
      <c r="E30" s="603">
        <v>151.34656394000001</v>
      </c>
      <c r="F30" s="603">
        <v>191.39014207</v>
      </c>
      <c r="G30" s="603">
        <v>116.99193133000001</v>
      </c>
      <c r="H30" s="603">
        <v>112.45890351999999</v>
      </c>
      <c r="I30" s="603">
        <v>132.89808285999999</v>
      </c>
      <c r="J30" s="604">
        <v>3.0996514838601611E-2</v>
      </c>
      <c r="K30" s="605">
        <v>0.1817479870445744</v>
      </c>
      <c r="L30" s="231"/>
    </row>
    <row r="31" spans="2:12" ht="24" x14ac:dyDescent="0.2">
      <c r="B31" s="1111"/>
      <c r="C31" s="602" t="s">
        <v>862</v>
      </c>
      <c r="D31" s="232" t="s">
        <v>863</v>
      </c>
      <c r="E31" s="603">
        <v>45.045263909999996</v>
      </c>
      <c r="F31" s="603">
        <v>64.894298320000004</v>
      </c>
      <c r="G31" s="603">
        <v>66.379259719999993</v>
      </c>
      <c r="H31" s="603">
        <v>47.077666139999998</v>
      </c>
      <c r="I31" s="603">
        <v>84.984865480000011</v>
      </c>
      <c r="J31" s="604">
        <v>1.982146459315284E-2</v>
      </c>
      <c r="K31" s="605">
        <v>0.8052055772533675</v>
      </c>
      <c r="L31" s="231"/>
    </row>
    <row r="32" spans="2:12" x14ac:dyDescent="0.2">
      <c r="B32" s="1111"/>
      <c r="C32" s="673" t="s">
        <v>85</v>
      </c>
      <c r="D32" s="655"/>
      <c r="E32" s="603">
        <v>2386.9151439100133</v>
      </c>
      <c r="F32" s="603">
        <v>2775.0482091199992</v>
      </c>
      <c r="G32" s="603">
        <v>2575.7694543300031</v>
      </c>
      <c r="H32" s="603">
        <v>2342.2949364500087</v>
      </c>
      <c r="I32" s="603">
        <v>1954.4644604800046</v>
      </c>
      <c r="J32" s="604">
        <v>0.45584996673433548</v>
      </c>
      <c r="K32" s="605">
        <v>-0.1655771311864771</v>
      </c>
      <c r="L32" s="231"/>
    </row>
    <row r="33" spans="2:12" x14ac:dyDescent="0.2">
      <c r="B33" s="590"/>
      <c r="C33" s="1074" t="s">
        <v>15</v>
      </c>
      <c r="D33" s="1075"/>
      <c r="E33" s="607">
        <v>5179.0691517600135</v>
      </c>
      <c r="F33" s="607">
        <v>6273.5637721499988</v>
      </c>
      <c r="G33" s="607">
        <v>6098.6660120300039</v>
      </c>
      <c r="H33" s="607">
        <v>4820.1422040600082</v>
      </c>
      <c r="I33" s="607">
        <v>4287.5169531800047</v>
      </c>
      <c r="J33" s="608">
        <v>1</v>
      </c>
      <c r="K33" s="609">
        <v>-0.11049990401349008</v>
      </c>
      <c r="L33" s="231"/>
    </row>
    <row r="34" spans="2:12" ht="13.5" thickBot="1" x14ac:dyDescent="0.25">
      <c r="B34" s="1076" t="s">
        <v>864</v>
      </c>
      <c r="C34" s="1077"/>
      <c r="D34" s="1078"/>
      <c r="E34" s="611">
        <v>13471.994877640002</v>
      </c>
      <c r="F34" s="611">
        <v>15263.753339000004</v>
      </c>
      <c r="G34" s="611">
        <v>16304.982263559996</v>
      </c>
      <c r="H34" s="611">
        <v>13423.924453850012</v>
      </c>
      <c r="I34" s="611">
        <v>12925.860803290019</v>
      </c>
      <c r="J34" s="612"/>
      <c r="K34" s="613">
        <v>-3.7102685751270514E-2</v>
      </c>
      <c r="L34" s="231"/>
    </row>
    <row r="35" spans="2:12" ht="15" x14ac:dyDescent="0.25">
      <c r="B35" s="1079" t="s">
        <v>20</v>
      </c>
      <c r="C35" s="1079"/>
      <c r="D35" s="1079"/>
      <c r="E35" s="1079"/>
      <c r="F35" s="1079"/>
      <c r="G35" s="1079"/>
      <c r="H35" s="1079"/>
      <c r="I35" s="1079"/>
      <c r="J35" s="1079"/>
      <c r="K35" s="1079"/>
      <c r="L35" s="424"/>
    </row>
    <row r="36" spans="2:12" ht="15" x14ac:dyDescent="0.25"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</row>
    <row r="37" spans="2:12" ht="15" x14ac:dyDescent="0.25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.75" thickBot="1" x14ac:dyDescent="0.3"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" x14ac:dyDescent="0.25">
      <c r="B39" s="1080" t="s">
        <v>719</v>
      </c>
      <c r="C39" s="1081"/>
      <c r="D39" s="1081"/>
      <c r="E39" s="1081"/>
      <c r="F39" s="1081"/>
      <c r="G39" s="1081"/>
      <c r="H39" s="1081"/>
      <c r="I39" s="1082"/>
      <c r="J39" s="424"/>
      <c r="K39" s="424"/>
      <c r="L39" s="424"/>
    </row>
    <row r="40" spans="2:12" ht="24" x14ac:dyDescent="0.25">
      <c r="B40" s="614" t="s">
        <v>720</v>
      </c>
      <c r="C40" s="615">
        <v>2012</v>
      </c>
      <c r="D40" s="615">
        <v>2013</v>
      </c>
      <c r="E40" s="615">
        <v>2014</v>
      </c>
      <c r="F40" s="616">
        <v>2015</v>
      </c>
      <c r="G40" s="616">
        <v>2016</v>
      </c>
      <c r="H40" s="616" t="s">
        <v>5</v>
      </c>
      <c r="I40" s="677" t="s">
        <v>6</v>
      </c>
      <c r="J40" s="231"/>
      <c r="K40" s="424"/>
      <c r="L40" s="424"/>
    </row>
    <row r="41" spans="2:12" ht="15" x14ac:dyDescent="0.25">
      <c r="B41" s="618" t="s">
        <v>491</v>
      </c>
      <c r="C41" s="656">
        <v>10.36466099000002</v>
      </c>
      <c r="D41" s="656">
        <v>13.968021950000002</v>
      </c>
      <c r="E41" s="656">
        <v>11.838008999999982</v>
      </c>
      <c r="F41" s="656">
        <v>9.3991169299999999</v>
      </c>
      <c r="G41" s="656">
        <v>8.4237361299999538</v>
      </c>
      <c r="H41" s="620">
        <v>9.2524836544194359E-3</v>
      </c>
      <c r="I41" s="621">
        <v>-0.10377366376694774</v>
      </c>
      <c r="J41" s="231"/>
      <c r="K41" s="424"/>
      <c r="L41" s="424"/>
    </row>
    <row r="42" spans="2:12" ht="15" x14ac:dyDescent="0.25">
      <c r="B42" s="675" t="s">
        <v>492</v>
      </c>
      <c r="C42" s="656">
        <v>979.23854612000139</v>
      </c>
      <c r="D42" s="656">
        <v>1167.9891962299964</v>
      </c>
      <c r="E42" s="656">
        <v>1155.4950791699998</v>
      </c>
      <c r="F42" s="656">
        <v>888.56459872999665</v>
      </c>
      <c r="G42" s="656">
        <v>801.58914805999871</v>
      </c>
      <c r="H42" s="623">
        <v>0.88045142624679773</v>
      </c>
      <c r="I42" s="621">
        <v>-9.788309234276249E-2</v>
      </c>
      <c r="J42" s="231"/>
      <c r="K42" s="424"/>
      <c r="L42" s="424"/>
    </row>
    <row r="43" spans="2:12" ht="24" x14ac:dyDescent="0.25">
      <c r="B43" s="618" t="s">
        <v>493</v>
      </c>
      <c r="C43" s="656">
        <v>55.873346189999999</v>
      </c>
      <c r="D43" s="656">
        <v>125.30833999000001</v>
      </c>
      <c r="E43" s="656">
        <v>70.939243169999997</v>
      </c>
      <c r="F43" s="656">
        <v>80.55138436</v>
      </c>
      <c r="G43" s="656">
        <v>95.858216479999996</v>
      </c>
      <c r="H43" s="623">
        <v>0.1052889795496247</v>
      </c>
      <c r="I43" s="621">
        <v>0.190025686605096</v>
      </c>
      <c r="J43" s="231"/>
      <c r="K43" s="424"/>
      <c r="L43" s="424"/>
    </row>
    <row r="44" spans="2:12" ht="15" x14ac:dyDescent="0.25">
      <c r="B44" s="618" t="s">
        <v>752</v>
      </c>
      <c r="C44" s="656">
        <v>0</v>
      </c>
      <c r="D44" s="656">
        <v>0</v>
      </c>
      <c r="E44" s="656">
        <v>0</v>
      </c>
      <c r="F44" s="656">
        <v>5.6000000000000004E-7</v>
      </c>
      <c r="G44" s="656">
        <v>0</v>
      </c>
      <c r="H44" s="623">
        <v>0</v>
      </c>
      <c r="I44" s="621">
        <v>-1</v>
      </c>
      <c r="J44" s="231"/>
      <c r="K44" s="424"/>
      <c r="L44" s="424"/>
    </row>
    <row r="45" spans="2:12" ht="15" x14ac:dyDescent="0.25">
      <c r="B45" s="618" t="s">
        <v>495</v>
      </c>
      <c r="C45" s="656">
        <v>1.0555803300000002</v>
      </c>
      <c r="D45" s="656">
        <v>1.6880590099999999</v>
      </c>
      <c r="E45" s="656">
        <v>2.6537699000000003</v>
      </c>
      <c r="F45" s="656">
        <v>3.3275947800000005</v>
      </c>
      <c r="G45" s="656">
        <v>4.5586222700000016</v>
      </c>
      <c r="H45" s="623">
        <v>5.0071105491581525E-3</v>
      </c>
      <c r="I45" s="621">
        <v>0.36994513196104983</v>
      </c>
      <c r="J45" s="231"/>
      <c r="K45" s="424"/>
      <c r="L45" s="424"/>
    </row>
    <row r="46" spans="2:12" ht="15.75" thickBot="1" x14ac:dyDescent="0.3">
      <c r="B46" s="624" t="s">
        <v>722</v>
      </c>
      <c r="C46" s="625">
        <v>1046.5321336300015</v>
      </c>
      <c r="D46" s="625">
        <v>1308.9536171799964</v>
      </c>
      <c r="E46" s="625">
        <v>1240.92610124</v>
      </c>
      <c r="F46" s="625">
        <v>981.8426953599967</v>
      </c>
      <c r="G46" s="625">
        <v>910.42972293999867</v>
      </c>
      <c r="H46" s="626">
        <v>1</v>
      </c>
      <c r="I46" s="627">
        <v>-7.2733618895860053E-2</v>
      </c>
      <c r="J46" s="231"/>
      <c r="K46" s="424"/>
      <c r="L46" s="424"/>
    </row>
    <row r="47" spans="2:12" ht="15" x14ac:dyDescent="0.25">
      <c r="B47" s="1151" t="s">
        <v>419</v>
      </c>
      <c r="C47" s="1151"/>
      <c r="D47" s="1151"/>
      <c r="E47" s="1151"/>
      <c r="F47" s="1151"/>
      <c r="G47" s="1151"/>
      <c r="H47" s="1151"/>
      <c r="I47" s="1151"/>
      <c r="J47" s="424"/>
      <c r="K47" s="424"/>
      <c r="L47" s="424"/>
    </row>
    <row r="49" spans="1:15" ht="13.5" thickBot="1" x14ac:dyDescent="0.25">
      <c r="A49" s="628"/>
      <c r="B49" s="678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80"/>
      <c r="O49" s="628"/>
    </row>
    <row r="50" spans="1:15" x14ac:dyDescent="0.2">
      <c r="A50" s="720"/>
      <c r="B50" s="1162" t="s">
        <v>723</v>
      </c>
      <c r="C50" s="1163"/>
      <c r="D50" s="1163"/>
      <c r="E50" s="1163"/>
      <c r="F50" s="1163"/>
      <c r="G50" s="1163"/>
      <c r="H50" s="1163"/>
      <c r="I50" s="1163"/>
      <c r="J50" s="1163"/>
      <c r="K50" s="1163"/>
      <c r="L50" s="1163"/>
      <c r="M50" s="1163"/>
      <c r="N50" s="1164"/>
      <c r="O50" s="720"/>
    </row>
    <row r="51" spans="1:15" x14ac:dyDescent="0.2">
      <c r="A51" s="720"/>
      <c r="B51" s="1062" t="s">
        <v>607</v>
      </c>
      <c r="C51" s="1063" t="s">
        <v>689</v>
      </c>
      <c r="D51" s="1165" t="s">
        <v>608</v>
      </c>
      <c r="E51" s="1063">
        <v>2015</v>
      </c>
      <c r="F51" s="1063"/>
      <c r="G51" s="1063"/>
      <c r="H51" s="1063"/>
      <c r="I51" s="1063"/>
      <c r="J51" s="1063">
        <v>2016</v>
      </c>
      <c r="K51" s="1063"/>
      <c r="L51" s="1063"/>
      <c r="M51" s="1063"/>
      <c r="N51" s="1064"/>
      <c r="O51" s="720"/>
    </row>
    <row r="52" spans="1:15" x14ac:dyDescent="0.2">
      <c r="A52" s="720"/>
      <c r="B52" s="1062"/>
      <c r="C52" s="1063"/>
      <c r="D52" s="1165"/>
      <c r="E52" s="1063" t="s">
        <v>611</v>
      </c>
      <c r="F52" s="1063"/>
      <c r="G52" s="1063"/>
      <c r="H52" s="1065" t="s">
        <v>724</v>
      </c>
      <c r="I52" s="1063" t="s">
        <v>663</v>
      </c>
      <c r="J52" s="1063" t="s">
        <v>611</v>
      </c>
      <c r="K52" s="1063"/>
      <c r="L52" s="1063"/>
      <c r="M52" s="1065" t="s">
        <v>724</v>
      </c>
      <c r="N52" s="1064" t="s">
        <v>663</v>
      </c>
      <c r="O52" s="720"/>
    </row>
    <row r="53" spans="1:15" x14ac:dyDescent="0.2">
      <c r="A53" s="720"/>
      <c r="B53" s="1062"/>
      <c r="C53" s="1063"/>
      <c r="D53" s="1165"/>
      <c r="E53" s="629" t="s">
        <v>613</v>
      </c>
      <c r="F53" s="629" t="s">
        <v>614</v>
      </c>
      <c r="G53" s="629" t="s">
        <v>725</v>
      </c>
      <c r="H53" s="1065"/>
      <c r="I53" s="1063"/>
      <c r="J53" s="629" t="s">
        <v>613</v>
      </c>
      <c r="K53" s="629" t="s">
        <v>614</v>
      </c>
      <c r="L53" s="629" t="s">
        <v>725</v>
      </c>
      <c r="M53" s="1065"/>
      <c r="N53" s="1064"/>
      <c r="O53" s="720"/>
    </row>
    <row r="54" spans="1:15" x14ac:dyDescent="0.2">
      <c r="A54" s="628"/>
      <c r="B54" s="1067" t="s">
        <v>273</v>
      </c>
      <c r="C54" s="1068" t="s">
        <v>593</v>
      </c>
      <c r="D54" s="681" t="s">
        <v>625</v>
      </c>
      <c r="E54" s="632">
        <v>8635</v>
      </c>
      <c r="F54" s="632">
        <v>101</v>
      </c>
      <c r="G54" s="632">
        <v>0</v>
      </c>
      <c r="H54" s="632">
        <v>29982</v>
      </c>
      <c r="I54" s="632">
        <v>0</v>
      </c>
      <c r="J54" s="633">
        <v>757</v>
      </c>
      <c r="K54" s="633">
        <v>2</v>
      </c>
      <c r="L54" s="632">
        <v>0</v>
      </c>
      <c r="M54" s="633">
        <v>2243</v>
      </c>
      <c r="N54" s="721">
        <v>0</v>
      </c>
      <c r="O54" s="628"/>
    </row>
    <row r="55" spans="1:15" x14ac:dyDescent="0.2">
      <c r="A55" s="628"/>
      <c r="B55" s="1067"/>
      <c r="C55" s="1068"/>
      <c r="D55" s="681" t="s">
        <v>626</v>
      </c>
      <c r="E55" s="632">
        <v>15668</v>
      </c>
      <c r="F55" s="632">
        <v>36</v>
      </c>
      <c r="G55" s="632">
        <v>0</v>
      </c>
      <c r="H55" s="632">
        <v>52910</v>
      </c>
      <c r="I55" s="632">
        <v>0</v>
      </c>
      <c r="J55" s="633">
        <v>21946</v>
      </c>
      <c r="K55" s="633">
        <v>217</v>
      </c>
      <c r="L55" s="632">
        <v>0</v>
      </c>
      <c r="M55" s="633">
        <v>77913</v>
      </c>
      <c r="N55" s="721">
        <v>0</v>
      </c>
      <c r="O55" s="628"/>
    </row>
    <row r="56" spans="1:15" x14ac:dyDescent="0.2">
      <c r="A56" s="628"/>
      <c r="B56" s="1067"/>
      <c r="C56" s="1068"/>
      <c r="D56" s="681" t="s">
        <v>627</v>
      </c>
      <c r="E56" s="632">
        <v>39907</v>
      </c>
      <c r="F56" s="632">
        <v>1220</v>
      </c>
      <c r="G56" s="632">
        <v>15776</v>
      </c>
      <c r="H56" s="632">
        <v>202108</v>
      </c>
      <c r="I56" s="632">
        <v>381844.95199999999</v>
      </c>
      <c r="J56" s="633">
        <v>21662</v>
      </c>
      <c r="K56" s="633">
        <v>75</v>
      </c>
      <c r="L56" s="632">
        <v>0</v>
      </c>
      <c r="M56" s="633">
        <v>69666</v>
      </c>
      <c r="N56" s="721">
        <v>0</v>
      </c>
      <c r="O56" s="628"/>
    </row>
    <row r="57" spans="1:15" x14ac:dyDescent="0.2">
      <c r="A57" s="628"/>
      <c r="B57" s="1067"/>
      <c r="C57" s="1068"/>
      <c r="D57" s="681" t="s">
        <v>277</v>
      </c>
      <c r="E57" s="632">
        <v>46447</v>
      </c>
      <c r="F57" s="632">
        <v>1340</v>
      </c>
      <c r="G57" s="632">
        <v>0</v>
      </c>
      <c r="H57" s="632">
        <v>185259</v>
      </c>
      <c r="I57" s="632">
        <v>0</v>
      </c>
      <c r="J57" s="633">
        <v>62197</v>
      </c>
      <c r="K57" s="633">
        <v>1471</v>
      </c>
      <c r="L57" s="633">
        <v>14778</v>
      </c>
      <c r="M57" s="633">
        <v>293421</v>
      </c>
      <c r="N57" s="634">
        <v>350638.54499999998</v>
      </c>
      <c r="O57" s="628"/>
    </row>
    <row r="58" spans="1:15" x14ac:dyDescent="0.2">
      <c r="A58" s="628"/>
      <c r="B58" s="1067"/>
      <c r="C58" s="1068"/>
      <c r="D58" s="681" t="s">
        <v>278</v>
      </c>
      <c r="E58" s="632">
        <v>484</v>
      </c>
      <c r="F58" s="632">
        <v>3</v>
      </c>
      <c r="G58" s="632">
        <v>0</v>
      </c>
      <c r="H58" s="632">
        <v>1435</v>
      </c>
      <c r="I58" s="632">
        <v>0</v>
      </c>
      <c r="J58" s="633">
        <v>62482</v>
      </c>
      <c r="K58" s="633">
        <v>1667</v>
      </c>
      <c r="L58" s="632">
        <v>0</v>
      </c>
      <c r="M58" s="633">
        <v>242665</v>
      </c>
      <c r="N58" s="721">
        <v>0</v>
      </c>
      <c r="O58" s="628"/>
    </row>
    <row r="59" spans="1:15" x14ac:dyDescent="0.2">
      <c r="A59" s="628"/>
      <c r="B59" s="1067"/>
      <c r="C59" s="1068"/>
      <c r="D59" s="681" t="s">
        <v>628</v>
      </c>
      <c r="E59" s="632">
        <v>806</v>
      </c>
      <c r="F59" s="632">
        <v>4</v>
      </c>
      <c r="G59" s="632">
        <v>0</v>
      </c>
      <c r="H59" s="632">
        <v>2798</v>
      </c>
      <c r="I59" s="632">
        <v>0</v>
      </c>
      <c r="J59" s="633">
        <v>1590</v>
      </c>
      <c r="K59" s="633">
        <v>8</v>
      </c>
      <c r="L59" s="632">
        <v>0</v>
      </c>
      <c r="M59" s="633">
        <v>5479</v>
      </c>
      <c r="N59" s="721">
        <v>0</v>
      </c>
      <c r="O59" s="628"/>
    </row>
    <row r="60" spans="1:15" x14ac:dyDescent="0.2">
      <c r="A60" s="628"/>
      <c r="B60" s="1067"/>
      <c r="C60" s="635"/>
      <c r="D60" s="636" t="s">
        <v>596</v>
      </c>
      <c r="E60" s="637">
        <v>111947</v>
      </c>
      <c r="F60" s="637">
        <v>2704</v>
      </c>
      <c r="G60" s="637">
        <v>15776</v>
      </c>
      <c r="H60" s="637">
        <v>474492</v>
      </c>
      <c r="I60" s="637">
        <v>381844.95199999999</v>
      </c>
      <c r="J60" s="637">
        <v>170634</v>
      </c>
      <c r="K60" s="637">
        <v>3440</v>
      </c>
      <c r="L60" s="637">
        <v>14778</v>
      </c>
      <c r="M60" s="637">
        <v>691387</v>
      </c>
      <c r="N60" s="638">
        <v>350638.54499999998</v>
      </c>
      <c r="O60" s="628"/>
    </row>
    <row r="61" spans="1:15" x14ac:dyDescent="0.2">
      <c r="A61" s="628"/>
      <c r="B61" s="1067"/>
      <c r="C61" s="1068" t="s">
        <v>597</v>
      </c>
      <c r="D61" s="681" t="s">
        <v>625</v>
      </c>
      <c r="E61" s="632">
        <v>8553</v>
      </c>
      <c r="F61" s="632">
        <v>100</v>
      </c>
      <c r="G61" s="632">
        <v>0</v>
      </c>
      <c r="H61" s="632">
        <v>29882</v>
      </c>
      <c r="I61" s="632">
        <v>0</v>
      </c>
      <c r="J61" s="633">
        <v>835</v>
      </c>
      <c r="K61" s="633">
        <v>1</v>
      </c>
      <c r="L61" s="632">
        <v>0</v>
      </c>
      <c r="M61" s="633">
        <v>2369</v>
      </c>
      <c r="N61" s="721">
        <v>0</v>
      </c>
      <c r="O61" s="628"/>
    </row>
    <row r="62" spans="1:15" x14ac:dyDescent="0.2">
      <c r="A62" s="628"/>
      <c r="B62" s="1067"/>
      <c r="C62" s="1068"/>
      <c r="D62" s="681" t="s">
        <v>626</v>
      </c>
      <c r="E62" s="632">
        <v>16159</v>
      </c>
      <c r="F62" s="632">
        <v>40</v>
      </c>
      <c r="G62" s="632">
        <v>0</v>
      </c>
      <c r="H62" s="632">
        <v>54396</v>
      </c>
      <c r="I62" s="632">
        <v>0</v>
      </c>
      <c r="J62" s="633">
        <v>21735</v>
      </c>
      <c r="K62" s="633">
        <v>223</v>
      </c>
      <c r="L62" s="632">
        <v>0</v>
      </c>
      <c r="M62" s="633">
        <v>77586</v>
      </c>
      <c r="N62" s="721">
        <v>0</v>
      </c>
      <c r="O62" s="628"/>
    </row>
    <row r="63" spans="1:15" x14ac:dyDescent="0.2">
      <c r="A63" s="628"/>
      <c r="B63" s="1067"/>
      <c r="C63" s="1068"/>
      <c r="D63" s="681" t="s">
        <v>627</v>
      </c>
      <c r="E63" s="632">
        <v>38529</v>
      </c>
      <c r="F63" s="632">
        <v>1195</v>
      </c>
      <c r="G63" s="632">
        <v>14009</v>
      </c>
      <c r="H63" s="632">
        <v>198223</v>
      </c>
      <c r="I63" s="633">
        <v>56634.601000000002</v>
      </c>
      <c r="J63" s="633">
        <v>21122</v>
      </c>
      <c r="K63" s="633">
        <v>87</v>
      </c>
      <c r="L63" s="632">
        <v>0</v>
      </c>
      <c r="M63" s="633">
        <v>70582</v>
      </c>
      <c r="N63" s="721">
        <v>0</v>
      </c>
      <c r="O63" s="628"/>
    </row>
    <row r="64" spans="1:15" x14ac:dyDescent="0.2">
      <c r="A64" s="628"/>
      <c r="B64" s="1067"/>
      <c r="C64" s="1068"/>
      <c r="D64" s="681" t="s">
        <v>277</v>
      </c>
      <c r="E64" s="632">
        <v>47565</v>
      </c>
      <c r="F64" s="632">
        <v>1374</v>
      </c>
      <c r="G64" s="632">
        <v>0</v>
      </c>
      <c r="H64" s="632">
        <v>190103</v>
      </c>
      <c r="I64" s="632">
        <v>0</v>
      </c>
      <c r="J64" s="633">
        <v>58649</v>
      </c>
      <c r="K64" s="633">
        <v>1508</v>
      </c>
      <c r="L64" s="633">
        <v>12487</v>
      </c>
      <c r="M64" s="633">
        <v>281823</v>
      </c>
      <c r="N64" s="634">
        <v>44666.824000000001</v>
      </c>
      <c r="O64" s="628"/>
    </row>
    <row r="65" spans="1:15" x14ac:dyDescent="0.2">
      <c r="A65" s="628"/>
      <c r="B65" s="1067"/>
      <c r="C65" s="1068"/>
      <c r="D65" s="681" t="s">
        <v>278</v>
      </c>
      <c r="E65" s="632">
        <v>577</v>
      </c>
      <c r="F65" s="632">
        <v>2</v>
      </c>
      <c r="G65" s="632">
        <v>0</v>
      </c>
      <c r="H65" s="632">
        <v>1550</v>
      </c>
      <c r="I65" s="632">
        <v>0</v>
      </c>
      <c r="J65" s="633">
        <v>65702</v>
      </c>
      <c r="K65" s="633">
        <v>1684</v>
      </c>
      <c r="L65" s="632">
        <v>0</v>
      </c>
      <c r="M65" s="633">
        <v>251478</v>
      </c>
      <c r="N65" s="721">
        <v>0</v>
      </c>
      <c r="O65" s="628"/>
    </row>
    <row r="66" spans="1:15" x14ac:dyDescent="0.2">
      <c r="A66" s="628"/>
      <c r="B66" s="1067"/>
      <c r="C66" s="1068"/>
      <c r="D66" s="681" t="s">
        <v>628</v>
      </c>
      <c r="E66" s="632">
        <v>920</v>
      </c>
      <c r="F66" s="632">
        <v>3</v>
      </c>
      <c r="G66" s="632">
        <v>0</v>
      </c>
      <c r="H66" s="632">
        <v>3118</v>
      </c>
      <c r="I66" s="632">
        <v>0</v>
      </c>
      <c r="J66" s="633">
        <v>1532</v>
      </c>
      <c r="K66" s="633">
        <v>7</v>
      </c>
      <c r="L66" s="632">
        <v>0</v>
      </c>
      <c r="M66" s="633">
        <v>5317</v>
      </c>
      <c r="N66" s="721">
        <v>0</v>
      </c>
      <c r="O66" s="628"/>
    </row>
    <row r="67" spans="1:15" x14ac:dyDescent="0.2">
      <c r="A67" s="628"/>
      <c r="B67" s="1067"/>
      <c r="C67" s="635"/>
      <c r="D67" s="636" t="s">
        <v>599</v>
      </c>
      <c r="E67" s="637">
        <v>112303</v>
      </c>
      <c r="F67" s="637">
        <v>2714</v>
      </c>
      <c r="G67" s="637">
        <v>14009</v>
      </c>
      <c r="H67" s="637">
        <v>477272</v>
      </c>
      <c r="I67" s="637">
        <v>56634.601000000002</v>
      </c>
      <c r="J67" s="637">
        <v>169575</v>
      </c>
      <c r="K67" s="637">
        <v>3510</v>
      </c>
      <c r="L67" s="637">
        <v>12487</v>
      </c>
      <c r="M67" s="637">
        <v>689155</v>
      </c>
      <c r="N67" s="638">
        <v>44666.824000000001</v>
      </c>
      <c r="O67" s="628"/>
    </row>
    <row r="68" spans="1:15" ht="13.5" thickBot="1" x14ac:dyDescent="0.25">
      <c r="A68" s="628"/>
      <c r="B68" s="1069" t="s">
        <v>629</v>
      </c>
      <c r="C68" s="1070"/>
      <c r="D68" s="1070"/>
      <c r="E68" s="598">
        <v>224250</v>
      </c>
      <c r="F68" s="598">
        <v>5418</v>
      </c>
      <c r="G68" s="598">
        <v>29785</v>
      </c>
      <c r="H68" s="598">
        <v>951764</v>
      </c>
      <c r="I68" s="598">
        <v>438479.55300000001</v>
      </c>
      <c r="J68" s="598">
        <v>340209</v>
      </c>
      <c r="K68" s="598">
        <v>6950</v>
      </c>
      <c r="L68" s="598">
        <v>27265</v>
      </c>
      <c r="M68" s="598">
        <v>1380542</v>
      </c>
      <c r="N68" s="640">
        <v>395305.36900000001</v>
      </c>
      <c r="O68" s="722"/>
    </row>
    <row r="69" spans="1:15" ht="12.75" customHeight="1" x14ac:dyDescent="0.2">
      <c r="A69" s="628"/>
      <c r="B69" s="1109" t="s">
        <v>865</v>
      </c>
      <c r="C69" s="1109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628"/>
    </row>
    <row r="70" spans="1:15" x14ac:dyDescent="0.2">
      <c r="A70" s="628"/>
      <c r="B70" s="1158"/>
      <c r="C70" s="1159"/>
      <c r="D70" s="1159"/>
      <c r="E70" s="1159"/>
      <c r="F70" s="1159"/>
      <c r="G70" s="1159"/>
      <c r="H70" s="1159"/>
      <c r="I70" s="1159"/>
      <c r="J70" s="1160"/>
      <c r="K70" s="1161"/>
      <c r="L70" s="1161"/>
      <c r="M70" s="1161"/>
      <c r="N70" s="1161"/>
      <c r="O70" s="1161"/>
    </row>
  </sheetData>
  <mergeCells count="45">
    <mergeCell ref="B16:J16"/>
    <mergeCell ref="B2:K2"/>
    <mergeCell ref="B4:B5"/>
    <mergeCell ref="C4:C5"/>
    <mergeCell ref="D4:H4"/>
    <mergeCell ref="I4:I5"/>
    <mergeCell ref="J4:J5"/>
    <mergeCell ref="B6:B9"/>
    <mergeCell ref="B10:C10"/>
    <mergeCell ref="B11:B13"/>
    <mergeCell ref="B14:C14"/>
    <mergeCell ref="B15:C15"/>
    <mergeCell ref="B35:K35"/>
    <mergeCell ref="B18:B19"/>
    <mergeCell ref="C18:C19"/>
    <mergeCell ref="D18:D19"/>
    <mergeCell ref="E18:I18"/>
    <mergeCell ref="J18:J19"/>
    <mergeCell ref="K18:K19"/>
    <mergeCell ref="B20:B25"/>
    <mergeCell ref="C26:D26"/>
    <mergeCell ref="B27:B32"/>
    <mergeCell ref="C33:D33"/>
    <mergeCell ref="B34:D34"/>
    <mergeCell ref="B39:I39"/>
    <mergeCell ref="B47:I47"/>
    <mergeCell ref="B50:N50"/>
    <mergeCell ref="B51:B53"/>
    <mergeCell ref="C51:C53"/>
    <mergeCell ref="D51:D53"/>
    <mergeCell ref="E51:I51"/>
    <mergeCell ref="J51:N51"/>
    <mergeCell ref="E52:G52"/>
    <mergeCell ref="H52:H53"/>
    <mergeCell ref="B68:D68"/>
    <mergeCell ref="B69:N69"/>
    <mergeCell ref="B70:I70"/>
    <mergeCell ref="J70:O70"/>
    <mergeCell ref="I52:I53"/>
    <mergeCell ref="J52:L52"/>
    <mergeCell ref="M52:M53"/>
    <mergeCell ref="N52:N53"/>
    <mergeCell ref="B54:B67"/>
    <mergeCell ref="C54:C59"/>
    <mergeCell ref="C61:C6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workbookViewId="0">
      <selection activeCell="B47" sqref="B47:I47"/>
    </sheetView>
  </sheetViews>
  <sheetFormatPr baseColWidth="10" defaultColWidth="11.42578125" defaultRowHeight="12.75" x14ac:dyDescent="0.2"/>
  <cols>
    <col min="1" max="1" width="11.42578125" style="218"/>
    <col min="2" max="2" width="28.5703125" style="218" customWidth="1"/>
    <col min="3" max="3" width="31" style="218" customWidth="1"/>
    <col min="4" max="4" width="25" style="218" customWidth="1"/>
    <col min="5" max="8" width="11.42578125" style="218"/>
    <col min="9" max="9" width="18" style="218" bestFit="1" customWidth="1"/>
    <col min="10" max="11" width="20" style="218" bestFit="1" customWidth="1"/>
    <col min="12" max="16384" width="11.42578125" style="218"/>
  </cols>
  <sheetData>
    <row r="2" spans="2:12" ht="15" x14ac:dyDescent="0.25">
      <c r="B2" s="1114" t="s">
        <v>866</v>
      </c>
      <c r="C2" s="1114"/>
      <c r="D2" s="1114"/>
      <c r="E2" s="1114"/>
      <c r="F2" s="1114"/>
      <c r="G2" s="1114"/>
      <c r="H2" s="1114"/>
      <c r="I2" s="1114"/>
      <c r="J2" s="1114"/>
      <c r="K2" s="1114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635</v>
      </c>
      <c r="E6" s="666">
        <v>856</v>
      </c>
      <c r="F6" s="666">
        <v>1081</v>
      </c>
      <c r="G6" s="666">
        <v>782</v>
      </c>
      <c r="H6" s="666">
        <v>613</v>
      </c>
      <c r="I6" s="667">
        <v>0.91084695393759285</v>
      </c>
      <c r="J6" s="596">
        <v>-0.21611253196930946</v>
      </c>
      <c r="K6" s="231"/>
      <c r="L6" s="424"/>
    </row>
    <row r="7" spans="2:12" ht="15" x14ac:dyDescent="0.25">
      <c r="B7" s="1092"/>
      <c r="C7" s="583" t="s">
        <v>693</v>
      </c>
      <c r="D7" s="666">
        <v>8</v>
      </c>
      <c r="E7" s="666">
        <v>67</v>
      </c>
      <c r="F7" s="666">
        <v>50</v>
      </c>
      <c r="G7" s="666">
        <v>6</v>
      </c>
      <c r="H7" s="666">
        <v>8</v>
      </c>
      <c r="I7" s="667">
        <v>1.188707280832095E-2</v>
      </c>
      <c r="J7" s="596">
        <v>0.33333333333333326</v>
      </c>
      <c r="K7" s="231"/>
      <c r="L7" s="424"/>
    </row>
    <row r="8" spans="2:12" ht="15" x14ac:dyDescent="0.25">
      <c r="B8" s="1092"/>
      <c r="C8" s="583" t="s">
        <v>683</v>
      </c>
      <c r="D8" s="666">
        <v>4</v>
      </c>
      <c r="E8" s="666">
        <v>4</v>
      </c>
      <c r="F8" s="666">
        <v>10</v>
      </c>
      <c r="G8" s="666">
        <v>2</v>
      </c>
      <c r="H8" s="666">
        <v>1</v>
      </c>
      <c r="I8" s="667">
        <v>1.4858841010401188E-3</v>
      </c>
      <c r="J8" s="596">
        <v>-0.5</v>
      </c>
      <c r="K8" s="231"/>
      <c r="L8" s="424"/>
    </row>
    <row r="9" spans="2:12" ht="15" x14ac:dyDescent="0.25">
      <c r="B9" s="1092"/>
      <c r="C9" s="583" t="s">
        <v>684</v>
      </c>
      <c r="D9" s="666">
        <v>12</v>
      </c>
      <c r="E9" s="666">
        <v>27</v>
      </c>
      <c r="F9" s="666">
        <v>17</v>
      </c>
      <c r="G9" s="666">
        <v>16</v>
      </c>
      <c r="H9" s="666">
        <v>51</v>
      </c>
      <c r="I9" s="667">
        <v>7.5780089153046057E-2</v>
      </c>
      <c r="J9" s="596">
        <v>2.1875</v>
      </c>
      <c r="K9" s="231"/>
      <c r="L9" s="424"/>
    </row>
    <row r="10" spans="2:12" ht="15" x14ac:dyDescent="0.25">
      <c r="B10" s="1123" t="s">
        <v>694</v>
      </c>
      <c r="C10" s="1124"/>
      <c r="D10" s="668">
        <v>659</v>
      </c>
      <c r="E10" s="668">
        <v>954</v>
      </c>
      <c r="F10" s="668">
        <v>1158</v>
      </c>
      <c r="G10" s="668">
        <v>806</v>
      </c>
      <c r="H10" s="668">
        <v>673</v>
      </c>
      <c r="I10" s="669">
        <v>1</v>
      </c>
      <c r="J10" s="594">
        <v>-0.16501240694789077</v>
      </c>
      <c r="K10" s="231"/>
      <c r="L10" s="424"/>
    </row>
    <row r="11" spans="2:12" ht="15" x14ac:dyDescent="0.25">
      <c r="B11" s="1091" t="s">
        <v>695</v>
      </c>
      <c r="C11" s="583" t="s">
        <v>672</v>
      </c>
      <c r="D11" s="666">
        <v>348</v>
      </c>
      <c r="E11" s="666">
        <v>310</v>
      </c>
      <c r="F11" s="666">
        <v>341</v>
      </c>
      <c r="G11" s="666">
        <v>298</v>
      </c>
      <c r="H11" s="666">
        <v>356</v>
      </c>
      <c r="I11" s="667">
        <v>0.994413407821229</v>
      </c>
      <c r="J11" s="596">
        <v>0.19463087248322153</v>
      </c>
      <c r="K11" s="231"/>
      <c r="L11" s="424"/>
    </row>
    <row r="12" spans="2:12" ht="15" x14ac:dyDescent="0.25">
      <c r="B12" s="1092"/>
      <c r="C12" s="583" t="s">
        <v>673</v>
      </c>
      <c r="D12" s="666"/>
      <c r="E12" s="666">
        <v>3</v>
      </c>
      <c r="F12" s="666">
        <v>4</v>
      </c>
      <c r="G12" s="666">
        <v>7</v>
      </c>
      <c r="H12" s="666">
        <v>1</v>
      </c>
      <c r="I12" s="667">
        <v>2.7932960893854749E-3</v>
      </c>
      <c r="J12" s="596">
        <v>-0.85714285714285721</v>
      </c>
      <c r="K12" s="231"/>
      <c r="L12" s="424"/>
    </row>
    <row r="13" spans="2:12" ht="15" x14ac:dyDescent="0.25">
      <c r="B13" s="1092"/>
      <c r="C13" s="583" t="s">
        <v>674</v>
      </c>
      <c r="D13" s="666">
        <v>2</v>
      </c>
      <c r="E13" s="666">
        <v>3</v>
      </c>
      <c r="F13" s="666">
        <v>3</v>
      </c>
      <c r="G13" s="666">
        <v>2</v>
      </c>
      <c r="H13" s="666">
        <v>1</v>
      </c>
      <c r="I13" s="667">
        <v>2.7932960893854749E-3</v>
      </c>
      <c r="J13" s="596">
        <v>-0.5</v>
      </c>
      <c r="K13" s="231"/>
      <c r="L13" s="424"/>
    </row>
    <row r="14" spans="2:12" ht="15" x14ac:dyDescent="0.25">
      <c r="B14" s="1123" t="s">
        <v>696</v>
      </c>
      <c r="C14" s="1124"/>
      <c r="D14" s="668">
        <v>350</v>
      </c>
      <c r="E14" s="668">
        <v>316</v>
      </c>
      <c r="F14" s="668">
        <v>348</v>
      </c>
      <c r="G14" s="668">
        <v>307</v>
      </c>
      <c r="H14" s="668">
        <v>358</v>
      </c>
      <c r="I14" s="669">
        <v>1</v>
      </c>
      <c r="J14" s="594">
        <v>0.16612377850162874</v>
      </c>
      <c r="K14" s="231"/>
      <c r="L14" s="424"/>
    </row>
    <row r="15" spans="2:12" ht="15.75" thickBot="1" x14ac:dyDescent="0.3">
      <c r="B15" s="1093" t="s">
        <v>633</v>
      </c>
      <c r="C15" s="1094"/>
      <c r="D15" s="671">
        <v>1009</v>
      </c>
      <c r="E15" s="671">
        <v>1270</v>
      </c>
      <c r="F15" s="671">
        <v>1506</v>
      </c>
      <c r="G15" s="671">
        <v>1113</v>
      </c>
      <c r="H15" s="671">
        <v>1031</v>
      </c>
      <c r="I15" s="672"/>
      <c r="J15" s="600">
        <v>-7.3674752920035891E-2</v>
      </c>
      <c r="K15" s="231"/>
      <c r="L15" s="424"/>
    </row>
    <row r="16" spans="2:12" ht="15" x14ac:dyDescent="0.25">
      <c r="B16" s="1116" t="s">
        <v>20</v>
      </c>
      <c r="C16" s="1116"/>
      <c r="D16" s="1116"/>
      <c r="E16" s="1116"/>
      <c r="F16" s="1116"/>
      <c r="G16" s="1116"/>
      <c r="H16" s="1116"/>
      <c r="I16" s="1116"/>
      <c r="J16" s="1116"/>
      <c r="K16" s="424"/>
      <c r="L16" s="424"/>
    </row>
    <row r="17" spans="2:12" ht="15.75" thickBot="1" x14ac:dyDescent="0.3">
      <c r="B17" s="684"/>
      <c r="C17" s="424"/>
      <c r="D17" s="424"/>
      <c r="E17" s="424"/>
      <c r="F17" s="424"/>
      <c r="G17" s="424"/>
      <c r="H17" s="424"/>
      <c r="I17" s="424"/>
      <c r="J17" s="424"/>
      <c r="K17" s="424"/>
      <c r="L17" s="424"/>
    </row>
    <row r="18" spans="2:12" ht="15" x14ac:dyDescent="0.25">
      <c r="B18" s="1059" t="s">
        <v>697</v>
      </c>
      <c r="C18" s="1060" t="s">
        <v>25</v>
      </c>
      <c r="D18" s="1060" t="s">
        <v>26</v>
      </c>
      <c r="E18" s="1125" t="s">
        <v>698</v>
      </c>
      <c r="F18" s="1125"/>
      <c r="G18" s="1125"/>
      <c r="H18" s="1125"/>
      <c r="I18" s="1125"/>
      <c r="J18" s="1126" t="s">
        <v>5</v>
      </c>
      <c r="K18" s="1117" t="s">
        <v>6</v>
      </c>
      <c r="L18" s="424"/>
    </row>
    <row r="19" spans="2:12" ht="15" x14ac:dyDescent="0.25">
      <c r="B19" s="1062"/>
      <c r="C19" s="1063"/>
      <c r="D19" s="1063"/>
      <c r="E19" s="601" t="s">
        <v>92</v>
      </c>
      <c r="F19" s="601" t="s">
        <v>93</v>
      </c>
      <c r="G19" s="601" t="s">
        <v>94</v>
      </c>
      <c r="H19" s="601" t="s">
        <v>95</v>
      </c>
      <c r="I19" s="601" t="s">
        <v>96</v>
      </c>
      <c r="J19" s="1127"/>
      <c r="K19" s="1066"/>
      <c r="L19" s="424"/>
    </row>
    <row r="20" spans="2:12" ht="48" x14ac:dyDescent="0.2">
      <c r="B20" s="1091" t="s">
        <v>699</v>
      </c>
      <c r="C20" s="602" t="s">
        <v>867</v>
      </c>
      <c r="D20" s="610" t="s">
        <v>868</v>
      </c>
      <c r="E20" s="603">
        <v>19.301348969999999</v>
      </c>
      <c r="F20" s="603">
        <v>13.5363364</v>
      </c>
      <c r="G20" s="603">
        <v>12.74464575</v>
      </c>
      <c r="H20" s="603">
        <v>15.49350484</v>
      </c>
      <c r="I20" s="603">
        <v>39.062643510000001</v>
      </c>
      <c r="J20" s="604">
        <v>0.6267815784330224</v>
      </c>
      <c r="K20" s="605">
        <v>1.5212270505219014</v>
      </c>
      <c r="L20" s="231"/>
    </row>
    <row r="21" spans="2:12" ht="48" x14ac:dyDescent="0.2">
      <c r="B21" s="1111"/>
      <c r="C21" s="602" t="s">
        <v>869</v>
      </c>
      <c r="D21" s="610" t="s">
        <v>870</v>
      </c>
      <c r="E21" s="603">
        <v>23.112521219999998</v>
      </c>
      <c r="F21" s="603">
        <v>24.167290770000001</v>
      </c>
      <c r="G21" s="603">
        <v>30.877361549999996</v>
      </c>
      <c r="H21" s="603">
        <v>18.34470988</v>
      </c>
      <c r="I21" s="603">
        <v>13.05023285</v>
      </c>
      <c r="J21" s="604">
        <v>0.20939815664414774</v>
      </c>
      <c r="K21" s="605">
        <v>-0.28861056209846148</v>
      </c>
      <c r="L21" s="231"/>
    </row>
    <row r="22" spans="2:12" ht="60" x14ac:dyDescent="0.2">
      <c r="B22" s="1111"/>
      <c r="C22" s="602" t="s">
        <v>871</v>
      </c>
      <c r="D22" s="610" t="s">
        <v>872</v>
      </c>
      <c r="E22" s="603">
        <v>1.1913400000000001</v>
      </c>
      <c r="F22" s="603">
        <v>9.7574999999999995E-2</v>
      </c>
      <c r="G22" s="603">
        <v>3.6857540000000002</v>
      </c>
      <c r="H22" s="603">
        <v>4.1708449999999999</v>
      </c>
      <c r="I22" s="603">
        <v>2.5857827599999998</v>
      </c>
      <c r="J22" s="604">
        <v>4.1490305165414472E-2</v>
      </c>
      <c r="K22" s="605">
        <v>-0.38003383966558335</v>
      </c>
      <c r="L22" s="231"/>
    </row>
    <row r="23" spans="2:12" ht="24" x14ac:dyDescent="0.2">
      <c r="B23" s="1111"/>
      <c r="C23" s="602" t="s">
        <v>873</v>
      </c>
      <c r="D23" s="610" t="s">
        <v>874</v>
      </c>
      <c r="E23" s="603">
        <v>1.670248</v>
      </c>
      <c r="F23" s="603">
        <v>2.7795100000000001</v>
      </c>
      <c r="G23" s="603">
        <v>1.0103377499999999</v>
      </c>
      <c r="H23" s="603">
        <v>1.1353529099999999</v>
      </c>
      <c r="I23" s="603">
        <v>2.4066267400000001</v>
      </c>
      <c r="J23" s="604">
        <v>3.8615648385654254E-2</v>
      </c>
      <c r="K23" s="605">
        <v>1.119716890495309</v>
      </c>
      <c r="L23" s="231"/>
    </row>
    <row r="24" spans="2:12" ht="36" x14ac:dyDescent="0.2">
      <c r="B24" s="1111"/>
      <c r="C24" s="602" t="s">
        <v>875</v>
      </c>
      <c r="D24" s="610" t="s">
        <v>876</v>
      </c>
      <c r="E24" s="603">
        <v>0.1598</v>
      </c>
      <c r="F24" s="603">
        <v>0.50812000000000002</v>
      </c>
      <c r="G24" s="603">
        <v>0.38135000000000002</v>
      </c>
      <c r="H24" s="603">
        <v>0.56005000000000005</v>
      </c>
      <c r="I24" s="603">
        <v>1.2119</v>
      </c>
      <c r="J24" s="604">
        <v>1.9445601389176947E-2</v>
      </c>
      <c r="K24" s="605">
        <v>1.1639139362556912</v>
      </c>
      <c r="L24" s="231"/>
    </row>
    <row r="25" spans="2:12" x14ac:dyDescent="0.2">
      <c r="B25" s="1111"/>
      <c r="C25" s="673" t="s">
        <v>85</v>
      </c>
      <c r="D25" s="655"/>
      <c r="E25" s="603">
        <v>14.137996579999999</v>
      </c>
      <c r="F25" s="603">
        <v>31.726920870000004</v>
      </c>
      <c r="G25" s="603">
        <v>29.384059549999996</v>
      </c>
      <c r="H25" s="603">
        <v>6.2498431499999993</v>
      </c>
      <c r="I25" s="603">
        <v>4.0053916600000026</v>
      </c>
      <c r="J25" s="604">
        <v>6.4268709982584216E-2</v>
      </c>
      <c r="K25" s="605">
        <v>-0.35912125090691227</v>
      </c>
      <c r="L25" s="231"/>
    </row>
    <row r="26" spans="2:12" x14ac:dyDescent="0.2">
      <c r="B26" s="590"/>
      <c r="C26" s="1074" t="s">
        <v>14</v>
      </c>
      <c r="D26" s="1075"/>
      <c r="E26" s="607">
        <v>59.573254769999991</v>
      </c>
      <c r="F26" s="607">
        <v>72.815753040000004</v>
      </c>
      <c r="G26" s="607">
        <v>78.083508599999988</v>
      </c>
      <c r="H26" s="607">
        <v>45.954305779999991</v>
      </c>
      <c r="I26" s="607">
        <v>62.322577520000003</v>
      </c>
      <c r="J26" s="608">
        <v>1</v>
      </c>
      <c r="K26" s="609">
        <v>0.35618581245380776</v>
      </c>
      <c r="L26" s="231"/>
    </row>
    <row r="27" spans="2:12" ht="96" x14ac:dyDescent="0.2">
      <c r="B27" s="1091" t="s">
        <v>708</v>
      </c>
      <c r="C27" s="602" t="s">
        <v>777</v>
      </c>
      <c r="D27" s="610" t="s">
        <v>384</v>
      </c>
      <c r="E27" s="603">
        <v>0</v>
      </c>
      <c r="F27" s="603">
        <v>5.0317639999999997E-2</v>
      </c>
      <c r="G27" s="603">
        <v>0</v>
      </c>
      <c r="H27" s="603">
        <v>0</v>
      </c>
      <c r="I27" s="603">
        <v>5.4054485799999998</v>
      </c>
      <c r="J27" s="604">
        <v>0.17497137837707133</v>
      </c>
      <c r="K27" s="605" t="s">
        <v>257</v>
      </c>
      <c r="L27" s="231"/>
    </row>
    <row r="28" spans="2:12" x14ac:dyDescent="0.2">
      <c r="B28" s="1111"/>
      <c r="C28" s="602" t="s">
        <v>877</v>
      </c>
      <c r="D28" s="610" t="s">
        <v>878</v>
      </c>
      <c r="E28" s="603">
        <v>2.214E-2</v>
      </c>
      <c r="F28" s="603">
        <v>3.3120642199999999</v>
      </c>
      <c r="G28" s="603">
        <v>6.2964313700000005</v>
      </c>
      <c r="H28" s="603">
        <v>3.6972419100000002</v>
      </c>
      <c r="I28" s="603">
        <v>5.3258929400000001</v>
      </c>
      <c r="J28" s="604">
        <v>0.17239620634787592</v>
      </c>
      <c r="K28" s="605">
        <v>0.44050431906956278</v>
      </c>
      <c r="L28" s="231"/>
    </row>
    <row r="29" spans="2:12" ht="24" x14ac:dyDescent="0.2">
      <c r="B29" s="1111"/>
      <c r="C29" s="602" t="s">
        <v>879</v>
      </c>
      <c r="D29" s="610" t="s">
        <v>880</v>
      </c>
      <c r="E29" s="603">
        <v>0</v>
      </c>
      <c r="F29" s="603">
        <v>0</v>
      </c>
      <c r="G29" s="603">
        <v>0</v>
      </c>
      <c r="H29" s="603">
        <v>1.429216</v>
      </c>
      <c r="I29" s="603">
        <v>2.3647543600000001</v>
      </c>
      <c r="J29" s="604">
        <v>7.6545789635906442E-2</v>
      </c>
      <c r="K29" s="605">
        <v>0.65458150482502298</v>
      </c>
      <c r="L29" s="231"/>
    </row>
    <row r="30" spans="2:12" ht="36" x14ac:dyDescent="0.2">
      <c r="B30" s="1111"/>
      <c r="C30" s="602" t="s">
        <v>811</v>
      </c>
      <c r="D30" s="610" t="s">
        <v>812</v>
      </c>
      <c r="E30" s="603">
        <v>1.1847860400000001</v>
      </c>
      <c r="F30" s="603">
        <v>1.2485734499999999</v>
      </c>
      <c r="G30" s="603">
        <v>0.57047454000000009</v>
      </c>
      <c r="H30" s="603">
        <v>1.4258046000000002</v>
      </c>
      <c r="I30" s="603">
        <v>1.7512850899999999</v>
      </c>
      <c r="J30" s="604">
        <v>5.668812894868263E-2</v>
      </c>
      <c r="K30" s="605">
        <v>0.22827846817158504</v>
      </c>
      <c r="L30" s="231"/>
    </row>
    <row r="31" spans="2:12" ht="24" x14ac:dyDescent="0.2">
      <c r="B31" s="1111"/>
      <c r="C31" s="602" t="s">
        <v>881</v>
      </c>
      <c r="D31" s="610" t="s">
        <v>882</v>
      </c>
      <c r="E31" s="603">
        <v>2.9073000000000002</v>
      </c>
      <c r="F31" s="603">
        <v>1.1825000000000001</v>
      </c>
      <c r="G31" s="603">
        <v>2.6457130000000002</v>
      </c>
      <c r="H31" s="603">
        <v>4.4871078899999999</v>
      </c>
      <c r="I31" s="603">
        <v>1.5145904299999999</v>
      </c>
      <c r="J31" s="604">
        <v>4.9026453825562276E-2</v>
      </c>
      <c r="K31" s="605">
        <v>-0.66245731835968846</v>
      </c>
      <c r="L31" s="231"/>
    </row>
    <row r="32" spans="2:12" x14ac:dyDescent="0.2">
      <c r="B32" s="1111"/>
      <c r="C32" s="673" t="s">
        <v>85</v>
      </c>
      <c r="D32" s="655"/>
      <c r="E32" s="603">
        <v>33.765362039999978</v>
      </c>
      <c r="F32" s="603">
        <v>67.284509699999987</v>
      </c>
      <c r="G32" s="603">
        <v>69.072594480000006</v>
      </c>
      <c r="H32" s="603">
        <v>17.640474939999997</v>
      </c>
      <c r="I32" s="603">
        <v>14.531358869999993</v>
      </c>
      <c r="J32" s="604">
        <v>0.47037204286490142</v>
      </c>
      <c r="K32" s="605">
        <v>-0.17624900013037881</v>
      </c>
      <c r="L32" s="231"/>
    </row>
    <row r="33" spans="2:12" x14ac:dyDescent="0.2">
      <c r="B33" s="590"/>
      <c r="C33" s="1074" t="s">
        <v>15</v>
      </c>
      <c r="D33" s="1075"/>
      <c r="E33" s="607">
        <v>37.879588079999976</v>
      </c>
      <c r="F33" s="607">
        <v>73.077965009999986</v>
      </c>
      <c r="G33" s="607">
        <v>78.585213390000007</v>
      </c>
      <c r="H33" s="607">
        <v>28.679845339999996</v>
      </c>
      <c r="I33" s="607">
        <v>30.893330269999993</v>
      </c>
      <c r="J33" s="608">
        <v>1</v>
      </c>
      <c r="K33" s="609">
        <v>7.7179109711335681E-2</v>
      </c>
      <c r="L33" s="231"/>
    </row>
    <row r="34" spans="2:12" ht="13.5" thickBot="1" x14ac:dyDescent="0.25">
      <c r="B34" s="1076" t="s">
        <v>883</v>
      </c>
      <c r="C34" s="1077"/>
      <c r="D34" s="1078"/>
      <c r="E34" s="611">
        <v>97.452842849999968</v>
      </c>
      <c r="F34" s="611">
        <v>145.89371804999999</v>
      </c>
      <c r="G34" s="611">
        <v>156.66872198999999</v>
      </c>
      <c r="H34" s="611">
        <v>74.634151119999984</v>
      </c>
      <c r="I34" s="611">
        <v>93.215907790000003</v>
      </c>
      <c r="J34" s="612"/>
      <c r="K34" s="613">
        <v>0.24897123355933237</v>
      </c>
      <c r="L34" s="231"/>
    </row>
    <row r="35" spans="2:12" ht="15" x14ac:dyDescent="0.25">
      <c r="B35" s="1116" t="s">
        <v>20</v>
      </c>
      <c r="C35" s="1116"/>
      <c r="D35" s="1116"/>
      <c r="E35" s="1116"/>
      <c r="F35" s="1116"/>
      <c r="G35" s="1116"/>
      <c r="H35" s="1116"/>
      <c r="I35" s="1116"/>
      <c r="J35" s="1116"/>
      <c r="K35" s="1116"/>
      <c r="L35" s="424"/>
    </row>
    <row r="36" spans="2:12" ht="15" x14ac:dyDescent="0.25">
      <c r="B36" s="684"/>
      <c r="C36" s="424"/>
      <c r="D36" s="424"/>
      <c r="E36" s="424"/>
      <c r="F36" s="424"/>
      <c r="G36" s="424"/>
      <c r="H36" s="424"/>
      <c r="I36" s="424"/>
      <c r="J36" s="424"/>
      <c r="K36" s="424"/>
      <c r="L36" s="424"/>
    </row>
    <row r="37" spans="2:12" ht="15" x14ac:dyDescent="0.25">
      <c r="B37" s="68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.75" thickBot="1" x14ac:dyDescent="0.3">
      <c r="B38" s="684"/>
      <c r="C38" s="424"/>
      <c r="D38" s="424"/>
      <c r="E38" s="424"/>
      <c r="F38" s="424"/>
      <c r="G38" s="424"/>
      <c r="H38" s="424"/>
      <c r="I38" s="424"/>
      <c r="J38" s="424"/>
      <c r="K38" s="424"/>
      <c r="L38" s="424"/>
    </row>
    <row r="39" spans="2:12" ht="15" x14ac:dyDescent="0.25">
      <c r="B39" s="1080" t="s">
        <v>719</v>
      </c>
      <c r="C39" s="1081"/>
      <c r="D39" s="1081"/>
      <c r="E39" s="1081"/>
      <c r="F39" s="1081"/>
      <c r="G39" s="1081"/>
      <c r="H39" s="1081"/>
      <c r="I39" s="1082"/>
      <c r="J39" s="424"/>
      <c r="K39" s="424"/>
      <c r="L39" s="424"/>
    </row>
    <row r="40" spans="2:12" ht="24" x14ac:dyDescent="0.25">
      <c r="B40" s="614" t="s">
        <v>720</v>
      </c>
      <c r="C40" s="615">
        <v>2012</v>
      </c>
      <c r="D40" s="615">
        <v>2013</v>
      </c>
      <c r="E40" s="615">
        <v>2014</v>
      </c>
      <c r="F40" s="616">
        <v>2015</v>
      </c>
      <c r="G40" s="616">
        <v>2016</v>
      </c>
      <c r="H40" s="616" t="s">
        <v>5</v>
      </c>
      <c r="I40" s="677" t="s">
        <v>6</v>
      </c>
      <c r="J40" s="424"/>
      <c r="K40" s="424"/>
      <c r="L40" s="424"/>
    </row>
    <row r="41" spans="2:12" ht="15" x14ac:dyDescent="0.25">
      <c r="B41" s="618" t="s">
        <v>491</v>
      </c>
      <c r="C41" s="656">
        <v>2.9720940000000001E-2</v>
      </c>
      <c r="D41" s="656">
        <v>2.0455429999999997E-2</v>
      </c>
      <c r="E41" s="656">
        <v>3.3298649999999999E-2</v>
      </c>
      <c r="F41" s="656">
        <v>3.5725390000000003E-2</v>
      </c>
      <c r="G41" s="656">
        <v>2.5206299999999991E-2</v>
      </c>
      <c r="H41" s="620">
        <v>5.2633419118006015E-3</v>
      </c>
      <c r="I41" s="621">
        <v>-0.29444297179121104</v>
      </c>
      <c r="J41" s="723"/>
      <c r="K41" s="424"/>
      <c r="L41" s="424"/>
    </row>
    <row r="42" spans="2:12" ht="24" x14ac:dyDescent="0.25">
      <c r="B42" s="675" t="s">
        <v>492</v>
      </c>
      <c r="C42" s="656">
        <v>7.098426039999997</v>
      </c>
      <c r="D42" s="656">
        <v>12.687413719999995</v>
      </c>
      <c r="E42" s="656">
        <v>13.84953045000001</v>
      </c>
      <c r="F42" s="656">
        <v>5.353763370000002</v>
      </c>
      <c r="G42" s="656">
        <v>4.7507826699999995</v>
      </c>
      <c r="H42" s="724">
        <v>0.99201364503584311</v>
      </c>
      <c r="I42" s="621">
        <v>-0.11262744696166915</v>
      </c>
      <c r="J42" s="231"/>
      <c r="K42" s="424"/>
      <c r="L42" s="424"/>
    </row>
    <row r="43" spans="2:12" ht="36" x14ac:dyDescent="0.25">
      <c r="B43" s="618" t="s">
        <v>493</v>
      </c>
      <c r="C43" s="656">
        <v>0</v>
      </c>
      <c r="D43" s="656">
        <v>0</v>
      </c>
      <c r="E43" s="656">
        <v>0</v>
      </c>
      <c r="F43" s="656">
        <v>0</v>
      </c>
      <c r="G43" s="656">
        <v>0</v>
      </c>
      <c r="H43" s="724">
        <v>0</v>
      </c>
      <c r="I43" s="621" t="s">
        <v>257</v>
      </c>
      <c r="J43" s="231"/>
      <c r="K43" s="424"/>
      <c r="L43" s="424"/>
    </row>
    <row r="44" spans="2:12" ht="24" x14ac:dyDescent="0.25">
      <c r="B44" s="618" t="s">
        <v>721</v>
      </c>
      <c r="C44" s="656">
        <v>0</v>
      </c>
      <c r="D44" s="656">
        <v>0</v>
      </c>
      <c r="E44" s="656">
        <v>0</v>
      </c>
      <c r="F44" s="656">
        <v>0</v>
      </c>
      <c r="G44" s="656">
        <v>0</v>
      </c>
      <c r="H44" s="724">
        <v>0</v>
      </c>
      <c r="I44" s="621" t="s">
        <v>257</v>
      </c>
      <c r="J44" s="231"/>
      <c r="K44" s="424"/>
      <c r="L44" s="424"/>
    </row>
    <row r="45" spans="2:12" ht="15" x14ac:dyDescent="0.25">
      <c r="B45" s="618" t="s">
        <v>495</v>
      </c>
      <c r="C45" s="656">
        <v>1.1579440000000002E-2</v>
      </c>
      <c r="D45" s="656">
        <v>1.18075E-2</v>
      </c>
      <c r="E45" s="656">
        <v>1.738876E-2</v>
      </c>
      <c r="F45" s="656">
        <v>6.7679100000000002E-3</v>
      </c>
      <c r="G45" s="656">
        <v>1.3040590000000001E-2</v>
      </c>
      <c r="H45" s="724">
        <v>2.7230130523562697E-3</v>
      </c>
      <c r="I45" s="621">
        <v>0.92682674562752765</v>
      </c>
      <c r="J45" s="231"/>
      <c r="K45" s="424"/>
      <c r="L45" s="424"/>
    </row>
    <row r="46" spans="2:12" ht="15.75" thickBot="1" x14ac:dyDescent="0.3">
      <c r="B46" s="624" t="s">
        <v>722</v>
      </c>
      <c r="C46" s="625">
        <v>7.139726419999997</v>
      </c>
      <c r="D46" s="625">
        <v>12.719676649999995</v>
      </c>
      <c r="E46" s="625">
        <v>13.90021786000001</v>
      </c>
      <c r="F46" s="625">
        <v>5.3962566700000014</v>
      </c>
      <c r="G46" s="625">
        <v>4.7890295599999995</v>
      </c>
      <c r="H46" s="626">
        <v>1</v>
      </c>
      <c r="I46" s="627">
        <v>-0.11252746989887008</v>
      </c>
      <c r="J46" s="231"/>
      <c r="K46" s="424"/>
      <c r="L46" s="424"/>
    </row>
    <row r="47" spans="2:12" ht="15" x14ac:dyDescent="0.25">
      <c r="B47" s="1110" t="s">
        <v>419</v>
      </c>
      <c r="C47" s="1110"/>
      <c r="D47" s="1110"/>
      <c r="E47" s="1110"/>
      <c r="F47" s="1110"/>
      <c r="G47" s="1110"/>
      <c r="H47" s="1110"/>
      <c r="I47" s="1110"/>
      <c r="J47" s="424"/>
      <c r="K47" s="424"/>
      <c r="L47" s="424"/>
    </row>
    <row r="49" spans="1:15" ht="13.5" thickBot="1" x14ac:dyDescent="0.25">
      <c r="A49" s="628"/>
      <c r="B49" s="678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80"/>
      <c r="O49" s="628"/>
    </row>
    <row r="50" spans="1:15" x14ac:dyDescent="0.2">
      <c r="A50" s="628"/>
      <c r="B50" s="1059" t="s">
        <v>723</v>
      </c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1"/>
      <c r="O50" s="628"/>
    </row>
    <row r="51" spans="1:15" x14ac:dyDescent="0.2">
      <c r="A51" s="628"/>
      <c r="B51" s="1062" t="s">
        <v>607</v>
      </c>
      <c r="C51" s="1063" t="s">
        <v>689</v>
      </c>
      <c r="D51" s="1063" t="s">
        <v>608</v>
      </c>
      <c r="E51" s="1063">
        <v>2015</v>
      </c>
      <c r="F51" s="1063"/>
      <c r="G51" s="1063"/>
      <c r="H51" s="1063"/>
      <c r="I51" s="1063"/>
      <c r="J51" s="1063">
        <v>2016</v>
      </c>
      <c r="K51" s="1063"/>
      <c r="L51" s="1063"/>
      <c r="M51" s="1063"/>
      <c r="N51" s="1064"/>
      <c r="O51" s="628"/>
    </row>
    <row r="52" spans="1:15" x14ac:dyDescent="0.2">
      <c r="A52" s="628"/>
      <c r="B52" s="1062"/>
      <c r="C52" s="1063"/>
      <c r="D52" s="1063"/>
      <c r="E52" s="1063" t="s">
        <v>611</v>
      </c>
      <c r="F52" s="1063"/>
      <c r="G52" s="1063"/>
      <c r="H52" s="1065" t="s">
        <v>724</v>
      </c>
      <c r="I52" s="1063" t="s">
        <v>663</v>
      </c>
      <c r="J52" s="1063" t="s">
        <v>611</v>
      </c>
      <c r="K52" s="1063"/>
      <c r="L52" s="1063"/>
      <c r="M52" s="1065" t="s">
        <v>724</v>
      </c>
      <c r="N52" s="1064" t="s">
        <v>663</v>
      </c>
      <c r="O52" s="628"/>
    </row>
    <row r="53" spans="1:15" x14ac:dyDescent="0.2">
      <c r="A53" s="628"/>
      <c r="B53" s="1062"/>
      <c r="C53" s="1063"/>
      <c r="D53" s="1063"/>
      <c r="E53" s="629" t="s">
        <v>613</v>
      </c>
      <c r="F53" s="629" t="s">
        <v>614</v>
      </c>
      <c r="G53" s="629" t="s">
        <v>725</v>
      </c>
      <c r="H53" s="1065"/>
      <c r="I53" s="1063"/>
      <c r="J53" s="629" t="s">
        <v>613</v>
      </c>
      <c r="K53" s="629" t="s">
        <v>614</v>
      </c>
      <c r="L53" s="629" t="s">
        <v>725</v>
      </c>
      <c r="M53" s="1065"/>
      <c r="N53" s="1064"/>
      <c r="O53" s="628"/>
    </row>
    <row r="54" spans="1:15" x14ac:dyDescent="0.2">
      <c r="A54" s="628"/>
      <c r="B54" s="1067" t="s">
        <v>630</v>
      </c>
      <c r="C54" s="1068" t="s">
        <v>593</v>
      </c>
      <c r="D54" s="681" t="s">
        <v>285</v>
      </c>
      <c r="E54" s="631">
        <v>128460</v>
      </c>
      <c r="F54" s="631">
        <v>3825</v>
      </c>
      <c r="G54" s="631">
        <v>14518</v>
      </c>
      <c r="H54" s="631">
        <v>548243</v>
      </c>
      <c r="I54" s="631">
        <v>77003.612999999998</v>
      </c>
      <c r="J54" s="633">
        <v>165617</v>
      </c>
      <c r="K54" s="633">
        <v>4257</v>
      </c>
      <c r="L54" s="633">
        <v>13601</v>
      </c>
      <c r="M54" s="633">
        <v>675600</v>
      </c>
      <c r="N54" s="634">
        <v>74527.862999999998</v>
      </c>
      <c r="O54" s="628"/>
    </row>
    <row r="55" spans="1:15" x14ac:dyDescent="0.2">
      <c r="A55" s="628"/>
      <c r="B55" s="1067"/>
      <c r="C55" s="1068"/>
      <c r="D55" s="681" t="s">
        <v>884</v>
      </c>
      <c r="E55" s="631">
        <v>4334</v>
      </c>
      <c r="F55" s="631">
        <v>115</v>
      </c>
      <c r="G55" s="631">
        <v>0</v>
      </c>
      <c r="H55" s="631">
        <v>16897</v>
      </c>
      <c r="I55" s="631">
        <v>0</v>
      </c>
      <c r="J55" s="633">
        <v>5075</v>
      </c>
      <c r="K55" s="633">
        <v>113</v>
      </c>
      <c r="L55" s="631">
        <v>0</v>
      </c>
      <c r="M55" s="633">
        <v>18641</v>
      </c>
      <c r="N55" s="682">
        <v>0</v>
      </c>
      <c r="O55" s="628"/>
    </row>
    <row r="56" spans="1:15" x14ac:dyDescent="0.2">
      <c r="A56" s="628"/>
      <c r="B56" s="1067"/>
      <c r="C56" s="1068"/>
      <c r="D56" s="681" t="s">
        <v>632</v>
      </c>
      <c r="E56" s="631">
        <v>637</v>
      </c>
      <c r="F56" s="631">
        <v>2</v>
      </c>
      <c r="G56" s="631">
        <v>1</v>
      </c>
      <c r="H56" s="631">
        <v>2060</v>
      </c>
      <c r="I56" s="631">
        <v>2</v>
      </c>
      <c r="J56" s="633">
        <v>110</v>
      </c>
      <c r="K56" s="631">
        <v>0</v>
      </c>
      <c r="L56" s="631">
        <v>0</v>
      </c>
      <c r="M56" s="633">
        <v>293</v>
      </c>
      <c r="N56" s="682">
        <v>0</v>
      </c>
      <c r="O56" s="628"/>
    </row>
    <row r="57" spans="1:15" x14ac:dyDescent="0.2">
      <c r="A57" s="628"/>
      <c r="B57" s="1067"/>
      <c r="C57" s="635"/>
      <c r="D57" s="636" t="s">
        <v>596</v>
      </c>
      <c r="E57" s="637">
        <v>133431</v>
      </c>
      <c r="F57" s="637">
        <v>3942</v>
      </c>
      <c r="G57" s="637">
        <v>14519</v>
      </c>
      <c r="H57" s="637">
        <v>567200</v>
      </c>
      <c r="I57" s="637">
        <v>77005.612999999998</v>
      </c>
      <c r="J57" s="637">
        <v>170802</v>
      </c>
      <c r="K57" s="637">
        <v>4370</v>
      </c>
      <c r="L57" s="637">
        <v>13601</v>
      </c>
      <c r="M57" s="637">
        <v>694534</v>
      </c>
      <c r="N57" s="638">
        <v>74527.862999999998</v>
      </c>
      <c r="O57" s="628"/>
    </row>
    <row r="58" spans="1:15" x14ac:dyDescent="0.2">
      <c r="A58" s="628"/>
      <c r="B58" s="1067"/>
      <c r="C58" s="1068" t="s">
        <v>597</v>
      </c>
      <c r="D58" s="681" t="s">
        <v>285</v>
      </c>
      <c r="E58" s="631">
        <v>126007</v>
      </c>
      <c r="F58" s="631">
        <v>3804</v>
      </c>
      <c r="G58" s="631">
        <v>18328</v>
      </c>
      <c r="H58" s="631">
        <v>539328</v>
      </c>
      <c r="I58" s="633">
        <v>282504.51799999998</v>
      </c>
      <c r="J58" s="725">
        <v>162503</v>
      </c>
      <c r="K58" s="633">
        <v>4279</v>
      </c>
      <c r="L58" s="633">
        <v>17688</v>
      </c>
      <c r="M58" s="633">
        <v>667339</v>
      </c>
      <c r="N58" s="634">
        <v>271907.46899999998</v>
      </c>
      <c r="O58" s="628"/>
    </row>
    <row r="59" spans="1:15" x14ac:dyDescent="0.2">
      <c r="A59" s="628"/>
      <c r="B59" s="1067"/>
      <c r="C59" s="1068"/>
      <c r="D59" s="681" t="s">
        <v>884</v>
      </c>
      <c r="E59" s="631">
        <v>5581</v>
      </c>
      <c r="F59" s="631">
        <v>128</v>
      </c>
      <c r="G59" s="631">
        <v>0</v>
      </c>
      <c r="H59" s="631">
        <v>21407</v>
      </c>
      <c r="I59" s="631">
        <v>0</v>
      </c>
      <c r="J59" s="725">
        <v>6380</v>
      </c>
      <c r="K59" s="633">
        <v>131</v>
      </c>
      <c r="L59" s="631">
        <v>0</v>
      </c>
      <c r="M59" s="633">
        <v>23832</v>
      </c>
      <c r="N59" s="682">
        <v>0</v>
      </c>
      <c r="O59" s="628"/>
    </row>
    <row r="60" spans="1:15" x14ac:dyDescent="0.2">
      <c r="A60" s="628"/>
      <c r="B60" s="1067"/>
      <c r="C60" s="1068"/>
      <c r="D60" s="681" t="s">
        <v>632</v>
      </c>
      <c r="E60" s="631">
        <v>906</v>
      </c>
      <c r="F60" s="631">
        <v>2</v>
      </c>
      <c r="G60" s="631">
        <v>1</v>
      </c>
      <c r="H60" s="631">
        <v>3028</v>
      </c>
      <c r="I60" s="633">
        <v>2</v>
      </c>
      <c r="J60" s="725">
        <v>65</v>
      </c>
      <c r="K60" s="631">
        <v>0</v>
      </c>
      <c r="L60" s="631">
        <v>0</v>
      </c>
      <c r="M60" s="633">
        <v>181</v>
      </c>
      <c r="N60" s="682">
        <v>0</v>
      </c>
      <c r="O60" s="628"/>
    </row>
    <row r="61" spans="1:15" x14ac:dyDescent="0.2">
      <c r="A61" s="628"/>
      <c r="B61" s="1067"/>
      <c r="C61" s="635"/>
      <c r="D61" s="636" t="s">
        <v>599</v>
      </c>
      <c r="E61" s="637">
        <v>132494</v>
      </c>
      <c r="F61" s="637">
        <v>3934</v>
      </c>
      <c r="G61" s="637">
        <v>18329</v>
      </c>
      <c r="H61" s="637">
        <v>563763</v>
      </c>
      <c r="I61" s="637">
        <v>282506.51799999998</v>
      </c>
      <c r="J61" s="637">
        <v>168948</v>
      </c>
      <c r="K61" s="637">
        <v>4410</v>
      </c>
      <c r="L61" s="637">
        <v>17688</v>
      </c>
      <c r="M61" s="637">
        <v>691352</v>
      </c>
      <c r="N61" s="638">
        <v>271907.46899999998</v>
      </c>
      <c r="O61" s="628"/>
    </row>
    <row r="62" spans="1:15" ht="13.5" thickBot="1" x14ac:dyDescent="0.25">
      <c r="A62" s="628"/>
      <c r="B62" s="1069" t="s">
        <v>633</v>
      </c>
      <c r="C62" s="1070"/>
      <c r="D62" s="1070"/>
      <c r="E62" s="598">
        <v>265925</v>
      </c>
      <c r="F62" s="598">
        <v>7876</v>
      </c>
      <c r="G62" s="598">
        <v>32848</v>
      </c>
      <c r="H62" s="598">
        <v>1130963</v>
      </c>
      <c r="I62" s="598">
        <v>359512.13099999999</v>
      </c>
      <c r="J62" s="598">
        <v>339750</v>
      </c>
      <c r="K62" s="598">
        <v>8780</v>
      </c>
      <c r="L62" s="598">
        <v>31289</v>
      </c>
      <c r="M62" s="598">
        <v>1385886</v>
      </c>
      <c r="N62" s="640">
        <v>346435.33199999999</v>
      </c>
      <c r="O62" s="628"/>
    </row>
    <row r="63" spans="1:15" ht="12.75" customHeight="1" x14ac:dyDescent="0.2">
      <c r="A63" s="628"/>
      <c r="B63" s="1170" t="s">
        <v>726</v>
      </c>
      <c r="C63" s="1170"/>
      <c r="D63" s="1170"/>
      <c r="E63" s="1170"/>
      <c r="F63" s="1170"/>
      <c r="G63" s="1170"/>
      <c r="H63" s="1170"/>
      <c r="I63" s="1170"/>
      <c r="J63" s="1170"/>
      <c r="K63" s="1170"/>
      <c r="L63" s="1170"/>
      <c r="M63" s="1170"/>
      <c r="N63" s="1170"/>
      <c r="O63" s="628"/>
    </row>
    <row r="64" spans="1:15" x14ac:dyDescent="0.2">
      <c r="A64" s="628"/>
      <c r="B64" s="678"/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80"/>
      <c r="O64" s="628"/>
    </row>
  </sheetData>
  <mergeCells count="43">
    <mergeCell ref="B16:J16"/>
    <mergeCell ref="B2:K2"/>
    <mergeCell ref="B4:B5"/>
    <mergeCell ref="C4:C5"/>
    <mergeCell ref="D4:H4"/>
    <mergeCell ref="I4:I5"/>
    <mergeCell ref="J4:J5"/>
    <mergeCell ref="B6:B9"/>
    <mergeCell ref="B10:C10"/>
    <mergeCell ref="B11:B13"/>
    <mergeCell ref="B14:C14"/>
    <mergeCell ref="B15:C15"/>
    <mergeCell ref="B35:K35"/>
    <mergeCell ref="B18:B19"/>
    <mergeCell ref="C18:C19"/>
    <mergeCell ref="D18:D19"/>
    <mergeCell ref="E18:I18"/>
    <mergeCell ref="J18:J19"/>
    <mergeCell ref="K18:K19"/>
    <mergeCell ref="B20:B25"/>
    <mergeCell ref="C26:D26"/>
    <mergeCell ref="B27:B32"/>
    <mergeCell ref="C33:D33"/>
    <mergeCell ref="B34:D34"/>
    <mergeCell ref="B39:I39"/>
    <mergeCell ref="B47:I47"/>
    <mergeCell ref="B50:N50"/>
    <mergeCell ref="B51:B53"/>
    <mergeCell ref="C51:C53"/>
    <mergeCell ref="D51:D53"/>
    <mergeCell ref="E51:I51"/>
    <mergeCell ref="J51:N51"/>
    <mergeCell ref="E52:G52"/>
    <mergeCell ref="H52:H53"/>
    <mergeCell ref="B62:D62"/>
    <mergeCell ref="B63:N63"/>
    <mergeCell ref="I52:I53"/>
    <mergeCell ref="J52:L52"/>
    <mergeCell ref="M52:M53"/>
    <mergeCell ref="N52:N53"/>
    <mergeCell ref="B54:B61"/>
    <mergeCell ref="C54:C56"/>
    <mergeCell ref="C58:C60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workbookViewId="0">
      <selection activeCell="C13" sqref="C13"/>
    </sheetView>
  </sheetViews>
  <sheetFormatPr baseColWidth="10" defaultColWidth="11.42578125" defaultRowHeight="12.75" x14ac:dyDescent="0.2"/>
  <cols>
    <col min="1" max="1" width="11.42578125" style="218"/>
    <col min="2" max="2" width="39.28515625" style="218" customWidth="1"/>
    <col min="3" max="3" width="25.5703125" style="218" customWidth="1"/>
    <col min="4" max="4" width="34.140625" style="218" customWidth="1"/>
    <col min="5" max="8" width="11.42578125" style="218"/>
    <col min="9" max="9" width="18" style="218" bestFit="1" customWidth="1"/>
    <col min="10" max="10" width="20" style="218" bestFit="1" customWidth="1"/>
    <col min="11" max="16384" width="11.42578125" style="218"/>
  </cols>
  <sheetData>
    <row r="2" spans="2:12" ht="15" x14ac:dyDescent="0.25">
      <c r="B2" s="580" t="s">
        <v>885</v>
      </c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091" t="s">
        <v>692</v>
      </c>
      <c r="C6" s="583" t="s">
        <v>681</v>
      </c>
      <c r="D6" s="666">
        <v>515</v>
      </c>
      <c r="E6" s="666">
        <v>408</v>
      </c>
      <c r="F6" s="666">
        <v>513</v>
      </c>
      <c r="G6" s="666">
        <v>420</v>
      </c>
      <c r="H6" s="666">
        <v>445</v>
      </c>
      <c r="I6" s="667">
        <v>0.90816326530612246</v>
      </c>
      <c r="J6" s="596">
        <v>5.9523809523809534E-2</v>
      </c>
      <c r="K6" s="231"/>
      <c r="L6" s="424"/>
    </row>
    <row r="7" spans="2:12" ht="24" x14ac:dyDescent="0.25">
      <c r="B7" s="1092"/>
      <c r="C7" s="587" t="s">
        <v>693</v>
      </c>
      <c r="D7" s="666">
        <v>56</v>
      </c>
      <c r="E7" s="666">
        <v>33</v>
      </c>
      <c r="F7" s="666">
        <v>47</v>
      </c>
      <c r="G7" s="666">
        <v>48</v>
      </c>
      <c r="H7" s="666">
        <v>28</v>
      </c>
      <c r="I7" s="667">
        <v>5.7142857142857141E-2</v>
      </c>
      <c r="J7" s="596">
        <v>-0.41666666666666663</v>
      </c>
      <c r="K7" s="231"/>
      <c r="L7" s="424"/>
    </row>
    <row r="8" spans="2:12" ht="15" x14ac:dyDescent="0.25">
      <c r="B8" s="1092"/>
      <c r="C8" s="583" t="s">
        <v>683</v>
      </c>
      <c r="D8" s="666"/>
      <c r="E8" s="666">
        <v>2</v>
      </c>
      <c r="F8" s="666">
        <v>7</v>
      </c>
      <c r="G8" s="666">
        <v>4</v>
      </c>
      <c r="H8" s="666">
        <v>16</v>
      </c>
      <c r="I8" s="667">
        <v>3.2653061224489799E-2</v>
      </c>
      <c r="J8" s="596">
        <v>3</v>
      </c>
      <c r="K8" s="231"/>
      <c r="L8" s="424"/>
    </row>
    <row r="9" spans="2:12" ht="15" x14ac:dyDescent="0.25">
      <c r="B9" s="1092"/>
      <c r="C9" s="583" t="s">
        <v>684</v>
      </c>
      <c r="D9" s="666">
        <v>5</v>
      </c>
      <c r="E9" s="666">
        <v>3</v>
      </c>
      <c r="F9" s="666">
        <v>3</v>
      </c>
      <c r="G9" s="666">
        <v>2</v>
      </c>
      <c r="H9" s="666">
        <v>1</v>
      </c>
      <c r="I9" s="667">
        <v>2.0408163265306124E-3</v>
      </c>
      <c r="J9" s="596">
        <v>-0.5</v>
      </c>
      <c r="K9" s="231"/>
      <c r="L9" s="424"/>
    </row>
    <row r="10" spans="2:12" ht="15" x14ac:dyDescent="0.25">
      <c r="B10" s="1123" t="s">
        <v>694</v>
      </c>
      <c r="C10" s="1124"/>
      <c r="D10" s="668">
        <v>576</v>
      </c>
      <c r="E10" s="668">
        <v>446</v>
      </c>
      <c r="F10" s="668">
        <v>570</v>
      </c>
      <c r="G10" s="668">
        <v>474</v>
      </c>
      <c r="H10" s="668">
        <v>490</v>
      </c>
      <c r="I10" s="669">
        <v>1</v>
      </c>
      <c r="J10" s="594">
        <v>3.3755274261603407E-2</v>
      </c>
      <c r="K10" s="231"/>
      <c r="L10" s="424"/>
    </row>
    <row r="11" spans="2:12" ht="15" x14ac:dyDescent="0.25">
      <c r="B11" s="1091" t="s">
        <v>695</v>
      </c>
      <c r="C11" s="583" t="s">
        <v>672</v>
      </c>
      <c r="D11" s="666">
        <v>5324</v>
      </c>
      <c r="E11" s="666">
        <v>6547</v>
      </c>
      <c r="F11" s="666">
        <v>7726</v>
      </c>
      <c r="G11" s="666">
        <v>8189</v>
      </c>
      <c r="H11" s="666">
        <v>6169</v>
      </c>
      <c r="I11" s="667">
        <v>1</v>
      </c>
      <c r="J11" s="596">
        <v>-0.24667236536817683</v>
      </c>
      <c r="K11" s="231"/>
      <c r="L11" s="424"/>
    </row>
    <row r="12" spans="2:12" ht="15" x14ac:dyDescent="0.25">
      <c r="B12" s="1092"/>
      <c r="C12" s="583" t="s">
        <v>673</v>
      </c>
      <c r="D12" s="666">
        <v>6</v>
      </c>
      <c r="E12" s="666">
        <v>2</v>
      </c>
      <c r="F12" s="666">
        <v>7</v>
      </c>
      <c r="G12" s="666">
        <v>4</v>
      </c>
      <c r="H12" s="666"/>
      <c r="I12" s="667">
        <v>0</v>
      </c>
      <c r="J12" s="596">
        <v>-1</v>
      </c>
      <c r="K12" s="231"/>
      <c r="L12" s="424"/>
    </row>
    <row r="13" spans="2:12" ht="15" x14ac:dyDescent="0.25">
      <c r="B13" s="1092"/>
      <c r="C13" s="587" t="s">
        <v>674</v>
      </c>
      <c r="D13" s="666">
        <v>7</v>
      </c>
      <c r="E13" s="666">
        <v>2</v>
      </c>
      <c r="F13" s="666">
        <v>7</v>
      </c>
      <c r="G13" s="666">
        <v>1</v>
      </c>
      <c r="H13" s="666"/>
      <c r="I13" s="667">
        <v>0</v>
      </c>
      <c r="J13" s="596">
        <v>-1</v>
      </c>
      <c r="K13" s="231"/>
      <c r="L13" s="424"/>
    </row>
    <row r="14" spans="2:12" ht="15" x14ac:dyDescent="0.25">
      <c r="B14" s="1123" t="s">
        <v>696</v>
      </c>
      <c r="C14" s="1124"/>
      <c r="D14" s="668">
        <v>5337</v>
      </c>
      <c r="E14" s="668">
        <v>6551</v>
      </c>
      <c r="F14" s="668">
        <v>7740</v>
      </c>
      <c r="G14" s="668">
        <v>8194</v>
      </c>
      <c r="H14" s="668">
        <v>6169</v>
      </c>
      <c r="I14" s="669">
        <v>1</v>
      </c>
      <c r="J14" s="594">
        <v>-0.24713204783988285</v>
      </c>
      <c r="K14" s="231"/>
      <c r="L14" s="424"/>
    </row>
    <row r="15" spans="2:12" ht="15.75" thickBot="1" x14ac:dyDescent="0.3">
      <c r="B15" s="1093" t="s">
        <v>637</v>
      </c>
      <c r="C15" s="1094"/>
      <c r="D15" s="671">
        <v>5913</v>
      </c>
      <c r="E15" s="671">
        <v>6997</v>
      </c>
      <c r="F15" s="671">
        <v>8310</v>
      </c>
      <c r="G15" s="671">
        <v>8668</v>
      </c>
      <c r="H15" s="671">
        <v>6659</v>
      </c>
      <c r="I15" s="672"/>
      <c r="J15" s="600">
        <v>-0.23177203507152744</v>
      </c>
      <c r="K15" s="231"/>
      <c r="L15" s="424"/>
    </row>
    <row r="16" spans="2:12" ht="15" x14ac:dyDescent="0.25">
      <c r="B16" s="1079" t="s">
        <v>20</v>
      </c>
      <c r="C16" s="1079"/>
      <c r="D16" s="1079"/>
      <c r="E16" s="1079"/>
      <c r="F16" s="1079"/>
      <c r="G16" s="1079"/>
      <c r="H16" s="1079"/>
      <c r="I16" s="1079"/>
      <c r="J16" s="1079"/>
      <c r="K16" s="424"/>
      <c r="L16" s="424"/>
    </row>
    <row r="17" spans="2:12" ht="15.75" thickBot="1" x14ac:dyDescent="0.3">
      <c r="B17" s="684"/>
      <c r="C17" s="424"/>
      <c r="D17" s="424"/>
      <c r="E17" s="424"/>
      <c r="F17" s="424"/>
      <c r="G17" s="424"/>
      <c r="H17" s="424"/>
      <c r="I17" s="424"/>
      <c r="J17" s="424"/>
      <c r="K17" s="424"/>
      <c r="L17" s="424"/>
    </row>
    <row r="18" spans="2:12" ht="15" x14ac:dyDescent="0.25">
      <c r="B18" s="1059" t="s">
        <v>697</v>
      </c>
      <c r="C18" s="1060" t="s">
        <v>25</v>
      </c>
      <c r="D18" s="1060" t="s">
        <v>26</v>
      </c>
      <c r="E18" s="1125" t="s">
        <v>698</v>
      </c>
      <c r="F18" s="1125"/>
      <c r="G18" s="1125"/>
      <c r="H18" s="1125"/>
      <c r="I18" s="1125"/>
      <c r="J18" s="1126" t="s">
        <v>5</v>
      </c>
      <c r="K18" s="1117" t="s">
        <v>6</v>
      </c>
      <c r="L18" s="424"/>
    </row>
    <row r="19" spans="2:12" ht="15" x14ac:dyDescent="0.25">
      <c r="B19" s="1062"/>
      <c r="C19" s="1063"/>
      <c r="D19" s="1063"/>
      <c r="E19" s="601" t="s">
        <v>92</v>
      </c>
      <c r="F19" s="601" t="s">
        <v>93</v>
      </c>
      <c r="G19" s="601" t="s">
        <v>94</v>
      </c>
      <c r="H19" s="601" t="s">
        <v>95</v>
      </c>
      <c r="I19" s="601" t="s">
        <v>96</v>
      </c>
      <c r="J19" s="1127"/>
      <c r="K19" s="1066"/>
      <c r="L19" s="424"/>
    </row>
    <row r="20" spans="2:12" ht="36" x14ac:dyDescent="0.2">
      <c r="B20" s="1091" t="s">
        <v>699</v>
      </c>
      <c r="C20" s="713" t="s">
        <v>47</v>
      </c>
      <c r="D20" s="716" t="s">
        <v>886</v>
      </c>
      <c r="E20" s="603">
        <v>226.59810943999997</v>
      </c>
      <c r="F20" s="603">
        <v>365.15699957999999</v>
      </c>
      <c r="G20" s="603">
        <v>450.35013810000009</v>
      </c>
      <c r="H20" s="603">
        <v>416.7001927099999</v>
      </c>
      <c r="I20" s="603">
        <v>429.88214829000015</v>
      </c>
      <c r="J20" s="604">
        <v>0.63908500161599924</v>
      </c>
      <c r="K20" s="605">
        <v>3.1634148029238363E-2</v>
      </c>
      <c r="L20" s="231"/>
    </row>
    <row r="21" spans="2:12" ht="24" x14ac:dyDescent="0.2">
      <c r="B21" s="1111"/>
      <c r="C21" s="713" t="s">
        <v>41</v>
      </c>
      <c r="D21" s="232" t="s">
        <v>42</v>
      </c>
      <c r="E21" s="603">
        <v>24.773502530000002</v>
      </c>
      <c r="F21" s="603">
        <v>58.75442116</v>
      </c>
      <c r="G21" s="603">
        <v>113.53459196999998</v>
      </c>
      <c r="H21" s="603">
        <v>74.596157370000014</v>
      </c>
      <c r="I21" s="603">
        <v>55.40439293</v>
      </c>
      <c r="J21" s="604">
        <v>8.2367031722647976E-2</v>
      </c>
      <c r="K21" s="605">
        <v>-0.25727551011519367</v>
      </c>
      <c r="L21" s="231"/>
    </row>
    <row r="22" spans="2:12" ht="24" x14ac:dyDescent="0.2">
      <c r="B22" s="1111"/>
      <c r="C22" s="713" t="s">
        <v>55</v>
      </c>
      <c r="D22" s="232" t="s">
        <v>56</v>
      </c>
      <c r="E22" s="603">
        <v>33.902510550000009</v>
      </c>
      <c r="F22" s="603">
        <v>52.342005830000012</v>
      </c>
      <c r="G22" s="603">
        <v>63.996391910000007</v>
      </c>
      <c r="H22" s="603">
        <v>44.744401810000006</v>
      </c>
      <c r="I22" s="603">
        <v>35.964724990000001</v>
      </c>
      <c r="J22" s="604">
        <v>5.3467017459975272E-2</v>
      </c>
      <c r="K22" s="605">
        <v>-0.19621844219264584</v>
      </c>
      <c r="L22" s="231"/>
    </row>
    <row r="23" spans="2:12" ht="36" x14ac:dyDescent="0.2">
      <c r="B23" s="1111"/>
      <c r="C23" s="713" t="s">
        <v>867</v>
      </c>
      <c r="D23" s="232" t="s">
        <v>868</v>
      </c>
      <c r="E23" s="603">
        <v>9.8853155299999997</v>
      </c>
      <c r="F23" s="603">
        <v>10.52702594</v>
      </c>
      <c r="G23" s="603">
        <v>12.8714909</v>
      </c>
      <c r="H23" s="603">
        <v>23.498815169999997</v>
      </c>
      <c r="I23" s="603">
        <v>32.343478310000002</v>
      </c>
      <c r="J23" s="604">
        <v>4.8083485137115224E-2</v>
      </c>
      <c r="K23" s="605">
        <v>0.37638762107851442</v>
      </c>
      <c r="L23" s="231"/>
    </row>
    <row r="24" spans="2:12" x14ac:dyDescent="0.2">
      <c r="B24" s="1111"/>
      <c r="C24" s="713" t="s">
        <v>887</v>
      </c>
      <c r="D24" s="232" t="s">
        <v>888</v>
      </c>
      <c r="E24" s="603">
        <v>21.000209429999998</v>
      </c>
      <c r="F24" s="603">
        <v>28.672278500000001</v>
      </c>
      <c r="G24" s="603">
        <v>30.270428350000003</v>
      </c>
      <c r="H24" s="603">
        <v>32.588814159999998</v>
      </c>
      <c r="I24" s="603">
        <v>20.670561750000001</v>
      </c>
      <c r="J24" s="604">
        <v>3.0729924566420187E-2</v>
      </c>
      <c r="K24" s="605">
        <v>-0.36571605065116608</v>
      </c>
      <c r="L24" s="231"/>
    </row>
    <row r="25" spans="2:12" x14ac:dyDescent="0.2">
      <c r="B25" s="1111"/>
      <c r="C25" s="714" t="s">
        <v>85</v>
      </c>
      <c r="D25" s="715"/>
      <c r="E25" s="603">
        <v>156.08278154999991</v>
      </c>
      <c r="F25" s="603">
        <v>133.37934604000006</v>
      </c>
      <c r="G25" s="603">
        <v>181.4540313</v>
      </c>
      <c r="H25" s="603">
        <v>198.05616389999997</v>
      </c>
      <c r="I25" s="603">
        <v>98.387231660000026</v>
      </c>
      <c r="J25" s="604">
        <v>0.14626753949784208</v>
      </c>
      <c r="K25" s="605">
        <v>-0.50323569980040372</v>
      </c>
      <c r="L25" s="231"/>
    </row>
    <row r="26" spans="2:12" x14ac:dyDescent="0.2">
      <c r="B26" s="590"/>
      <c r="C26" s="1152" t="s">
        <v>14</v>
      </c>
      <c r="D26" s="1153"/>
      <c r="E26" s="607">
        <v>472.24242902999993</v>
      </c>
      <c r="F26" s="607">
        <v>648.83207705000007</v>
      </c>
      <c r="G26" s="607">
        <v>852.4770725300001</v>
      </c>
      <c r="H26" s="607">
        <v>790.18454511999983</v>
      </c>
      <c r="I26" s="607">
        <v>672.65253793000022</v>
      </c>
      <c r="J26" s="608">
        <v>1</v>
      </c>
      <c r="K26" s="609">
        <v>-0.14873994678312874</v>
      </c>
      <c r="L26" s="231"/>
    </row>
    <row r="27" spans="2:12" ht="36" x14ac:dyDescent="0.2">
      <c r="B27" s="1091" t="s">
        <v>708</v>
      </c>
      <c r="C27" s="713" t="s">
        <v>789</v>
      </c>
      <c r="D27" s="232" t="s">
        <v>381</v>
      </c>
      <c r="E27" s="603">
        <v>0</v>
      </c>
      <c r="F27" s="603">
        <v>19.875124800000002</v>
      </c>
      <c r="G27" s="603">
        <v>0</v>
      </c>
      <c r="H27" s="603">
        <v>0</v>
      </c>
      <c r="I27" s="603">
        <v>67.393613470000005</v>
      </c>
      <c r="J27" s="604">
        <v>0.17037777163438766</v>
      </c>
      <c r="K27" s="605" t="s">
        <v>257</v>
      </c>
      <c r="L27" s="231"/>
    </row>
    <row r="28" spans="2:12" ht="24" x14ac:dyDescent="0.2">
      <c r="B28" s="1111"/>
      <c r="C28" s="713" t="s">
        <v>889</v>
      </c>
      <c r="D28" s="232" t="s">
        <v>890</v>
      </c>
      <c r="E28" s="603">
        <v>75.607181909999994</v>
      </c>
      <c r="F28" s="603">
        <v>3.1511549400000001</v>
      </c>
      <c r="G28" s="603">
        <v>32.900645010000005</v>
      </c>
      <c r="H28" s="603">
        <v>1.4782238400000001</v>
      </c>
      <c r="I28" s="603">
        <v>47.333256730000002</v>
      </c>
      <c r="J28" s="604">
        <v>0.11966319048088553</v>
      </c>
      <c r="K28" s="605">
        <v>31.020358114370552</v>
      </c>
      <c r="L28" s="231"/>
    </row>
    <row r="29" spans="2:12" ht="24" x14ac:dyDescent="0.2">
      <c r="B29" s="1111"/>
      <c r="C29" s="713" t="s">
        <v>891</v>
      </c>
      <c r="D29" s="232" t="s">
        <v>892</v>
      </c>
      <c r="E29" s="603">
        <v>27.246051079999997</v>
      </c>
      <c r="F29" s="603">
        <v>37.677072800000005</v>
      </c>
      <c r="G29" s="603">
        <v>67.539730469999995</v>
      </c>
      <c r="H29" s="603">
        <v>35.793815710000004</v>
      </c>
      <c r="I29" s="603">
        <v>45.959155719999998</v>
      </c>
      <c r="J29" s="604">
        <v>0.11618932617787442</v>
      </c>
      <c r="K29" s="605">
        <v>0.28399710420255708</v>
      </c>
      <c r="L29" s="231"/>
    </row>
    <row r="30" spans="2:12" x14ac:dyDescent="0.2">
      <c r="B30" s="1111"/>
      <c r="C30" s="713" t="s">
        <v>893</v>
      </c>
      <c r="D30" s="232" t="s">
        <v>894</v>
      </c>
      <c r="E30" s="603">
        <v>23.070241500000002</v>
      </c>
      <c r="F30" s="603">
        <v>21.743375</v>
      </c>
      <c r="G30" s="603">
        <v>25.720732000000002</v>
      </c>
      <c r="H30" s="603">
        <v>23.740797000000001</v>
      </c>
      <c r="I30" s="603">
        <v>41.236721000000003</v>
      </c>
      <c r="J30" s="604">
        <v>0.10425054054441633</v>
      </c>
      <c r="K30" s="605">
        <v>0.73695605080149584</v>
      </c>
      <c r="L30" s="231"/>
    </row>
    <row r="31" spans="2:12" ht="24" x14ac:dyDescent="0.2">
      <c r="B31" s="1111"/>
      <c r="C31" s="713" t="s">
        <v>769</v>
      </c>
      <c r="D31" s="232" t="s">
        <v>367</v>
      </c>
      <c r="E31" s="603">
        <v>0</v>
      </c>
      <c r="F31" s="603">
        <v>0</v>
      </c>
      <c r="G31" s="603">
        <v>15.834827770000002</v>
      </c>
      <c r="H31" s="603">
        <v>66.887818249999995</v>
      </c>
      <c r="I31" s="603">
        <v>33.056485680000002</v>
      </c>
      <c r="J31" s="604">
        <v>8.3570090372577344E-2</v>
      </c>
      <c r="K31" s="605">
        <v>-0.5057921375690857</v>
      </c>
      <c r="L31" s="231"/>
    </row>
    <row r="32" spans="2:12" x14ac:dyDescent="0.2">
      <c r="B32" s="1111"/>
      <c r="C32" s="654" t="s">
        <v>85</v>
      </c>
      <c r="D32" s="655"/>
      <c r="E32" s="603">
        <v>297.43521251000004</v>
      </c>
      <c r="F32" s="603">
        <v>230.39505503000012</v>
      </c>
      <c r="G32" s="603">
        <v>261.91119284999991</v>
      </c>
      <c r="H32" s="603">
        <v>260.72410037999987</v>
      </c>
      <c r="I32" s="603">
        <v>160.57479316000018</v>
      </c>
      <c r="J32" s="604">
        <v>0.40594908078985875</v>
      </c>
      <c r="K32" s="605">
        <v>-0.38411986875794824</v>
      </c>
      <c r="L32" s="231"/>
    </row>
    <row r="33" spans="1:15" x14ac:dyDescent="0.2">
      <c r="B33" s="590"/>
      <c r="C33" s="1074" t="s">
        <v>15</v>
      </c>
      <c r="D33" s="1075"/>
      <c r="E33" s="607">
        <v>423.35868700000003</v>
      </c>
      <c r="F33" s="607">
        <v>312.84178257000013</v>
      </c>
      <c r="G33" s="607">
        <v>403.90712809999991</v>
      </c>
      <c r="H33" s="607">
        <v>388.62475517999985</v>
      </c>
      <c r="I33" s="607">
        <v>395.55402576000017</v>
      </c>
      <c r="J33" s="608">
        <v>1</v>
      </c>
      <c r="K33" s="609">
        <v>1.783023466117295E-2</v>
      </c>
      <c r="L33" s="231"/>
    </row>
    <row r="34" spans="1:15" ht="13.5" thickBot="1" x14ac:dyDescent="0.25">
      <c r="B34" s="1076" t="s">
        <v>895</v>
      </c>
      <c r="C34" s="1077"/>
      <c r="D34" s="1078"/>
      <c r="E34" s="611">
        <v>895.60111602999996</v>
      </c>
      <c r="F34" s="611">
        <v>961.67385962000014</v>
      </c>
      <c r="G34" s="611">
        <v>1256.3842006299999</v>
      </c>
      <c r="H34" s="611">
        <v>1178.8093002999999</v>
      </c>
      <c r="I34" s="611">
        <v>1068.2065636900004</v>
      </c>
      <c r="J34" s="612"/>
      <c r="K34" s="613">
        <v>-9.3825809299139196E-2</v>
      </c>
      <c r="L34" s="231"/>
    </row>
    <row r="35" spans="1:15" ht="15" x14ac:dyDescent="0.25">
      <c r="B35" s="1079" t="s">
        <v>20</v>
      </c>
      <c r="C35" s="1079"/>
      <c r="D35" s="1079"/>
      <c r="E35" s="1079"/>
      <c r="F35" s="1079"/>
      <c r="G35" s="1079"/>
      <c r="H35" s="1079"/>
      <c r="I35" s="1079"/>
      <c r="J35" s="1079"/>
      <c r="K35" s="1079"/>
      <c r="L35" s="424"/>
    </row>
    <row r="36" spans="1:15" ht="15" x14ac:dyDescent="0.25">
      <c r="B36" s="684"/>
      <c r="C36" s="424"/>
      <c r="D36" s="424"/>
      <c r="E36" s="424"/>
      <c r="F36" s="424"/>
      <c r="G36" s="424"/>
      <c r="H36" s="424"/>
      <c r="I36" s="424"/>
      <c r="J36" s="424"/>
      <c r="K36" s="424"/>
      <c r="L36" s="424"/>
    </row>
    <row r="37" spans="1:15" ht="15.75" thickBot="1" x14ac:dyDescent="0.3">
      <c r="B37" s="68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1:15" ht="15" x14ac:dyDescent="0.25">
      <c r="B38" s="1080" t="s">
        <v>719</v>
      </c>
      <c r="C38" s="1081"/>
      <c r="D38" s="1081"/>
      <c r="E38" s="1081"/>
      <c r="F38" s="1081"/>
      <c r="G38" s="1081"/>
      <c r="H38" s="1081"/>
      <c r="I38" s="1082"/>
      <c r="J38" s="424"/>
      <c r="K38" s="424"/>
      <c r="L38" s="424"/>
    </row>
    <row r="39" spans="1:15" ht="24" x14ac:dyDescent="0.25">
      <c r="B39" s="614" t="s">
        <v>720</v>
      </c>
      <c r="C39" s="615">
        <v>2012</v>
      </c>
      <c r="D39" s="615">
        <v>2013</v>
      </c>
      <c r="E39" s="615">
        <v>2014</v>
      </c>
      <c r="F39" s="616">
        <v>2015</v>
      </c>
      <c r="G39" s="616">
        <v>2016</v>
      </c>
      <c r="H39" s="616" t="s">
        <v>5</v>
      </c>
      <c r="I39" s="677" t="s">
        <v>6</v>
      </c>
      <c r="J39" s="424"/>
      <c r="K39" s="424"/>
      <c r="L39" s="424"/>
    </row>
    <row r="40" spans="1:15" ht="15" x14ac:dyDescent="0.25">
      <c r="B40" s="618" t="s">
        <v>491</v>
      </c>
      <c r="C40" s="656">
        <v>1.8100421999999998</v>
      </c>
      <c r="D40" s="656">
        <v>1.8930905699999994</v>
      </c>
      <c r="E40" s="656">
        <v>2.1908752999999983</v>
      </c>
      <c r="F40" s="656">
        <v>1.8235835200000015</v>
      </c>
      <c r="G40" s="656">
        <v>2.6817496799999998</v>
      </c>
      <c r="H40" s="620">
        <v>3.7568165630527672E-2</v>
      </c>
      <c r="I40" s="621">
        <v>0.47059328546684709</v>
      </c>
      <c r="J40" s="231"/>
      <c r="K40" s="424"/>
      <c r="L40" s="424"/>
    </row>
    <row r="41" spans="1:15" ht="15" x14ac:dyDescent="0.25">
      <c r="B41" s="675" t="s">
        <v>492</v>
      </c>
      <c r="C41" s="656">
        <v>66.545398719999966</v>
      </c>
      <c r="D41" s="656">
        <v>59.200292690000005</v>
      </c>
      <c r="E41" s="656">
        <v>70.866550129999979</v>
      </c>
      <c r="F41" s="656">
        <v>71.855214839999988</v>
      </c>
      <c r="G41" s="656">
        <v>61.528003979999973</v>
      </c>
      <c r="H41" s="623">
        <v>0.8619351245476442</v>
      </c>
      <c r="I41" s="621">
        <v>-0.14372249645339752</v>
      </c>
      <c r="J41" s="231"/>
      <c r="K41" s="424"/>
      <c r="L41" s="424"/>
    </row>
    <row r="42" spans="1:15" ht="24" x14ac:dyDescent="0.25">
      <c r="B42" s="618" t="s">
        <v>493</v>
      </c>
      <c r="C42" s="656">
        <v>0</v>
      </c>
      <c r="D42" s="656">
        <v>0</v>
      </c>
      <c r="E42" s="656">
        <v>2.18817079</v>
      </c>
      <c r="F42" s="656">
        <v>14.539526309999999</v>
      </c>
      <c r="G42" s="656">
        <v>7.1701610299999992</v>
      </c>
      <c r="H42" s="623">
        <v>0.10044554090245846</v>
      </c>
      <c r="I42" s="621">
        <v>-0.50685043810068942</v>
      </c>
      <c r="J42" s="231"/>
      <c r="K42" s="424"/>
      <c r="L42" s="424"/>
    </row>
    <row r="43" spans="1:15" ht="15" x14ac:dyDescent="0.25">
      <c r="B43" s="618" t="s">
        <v>752</v>
      </c>
      <c r="C43" s="656">
        <v>0</v>
      </c>
      <c r="D43" s="656">
        <v>0</v>
      </c>
      <c r="E43" s="656">
        <v>0</v>
      </c>
      <c r="F43" s="656">
        <v>0</v>
      </c>
      <c r="G43" s="656">
        <v>0</v>
      </c>
      <c r="H43" s="623">
        <v>0</v>
      </c>
      <c r="I43" s="621" t="s">
        <v>257</v>
      </c>
      <c r="J43" s="231"/>
      <c r="K43" s="424"/>
      <c r="L43" s="424"/>
    </row>
    <row r="44" spans="1:15" ht="15" x14ac:dyDescent="0.25">
      <c r="B44" s="618" t="s">
        <v>495</v>
      </c>
      <c r="C44" s="656">
        <v>0.47158512000000002</v>
      </c>
      <c r="D44" s="656">
        <v>3.2863099999999998E-3</v>
      </c>
      <c r="E44" s="656">
        <v>7.9816499999999999E-2</v>
      </c>
      <c r="F44" s="656">
        <v>0.34238755999999998</v>
      </c>
      <c r="G44" s="656">
        <v>3.6526200000000001E-3</v>
      </c>
      <c r="H44" s="623">
        <v>5.1168919369602761E-5</v>
      </c>
      <c r="I44" s="621">
        <v>-0.98933191381135455</v>
      </c>
      <c r="J44" s="231"/>
      <c r="K44" s="424"/>
      <c r="L44" s="424"/>
    </row>
    <row r="45" spans="1:15" ht="15.75" thickBot="1" x14ac:dyDescent="0.3">
      <c r="B45" s="624" t="s">
        <v>722</v>
      </c>
      <c r="C45" s="625">
        <v>68.827026039999964</v>
      </c>
      <c r="D45" s="625">
        <v>61.096669570000003</v>
      </c>
      <c r="E45" s="625">
        <v>75.325412719999989</v>
      </c>
      <c r="F45" s="625">
        <v>88.560712229999993</v>
      </c>
      <c r="G45" s="625">
        <v>71.383567309999975</v>
      </c>
      <c r="H45" s="626">
        <v>1</v>
      </c>
      <c r="I45" s="627">
        <v>-0.19395897444218213</v>
      </c>
      <c r="J45" s="231"/>
      <c r="K45" s="424"/>
      <c r="L45" s="424"/>
    </row>
    <row r="46" spans="1:15" ht="15" x14ac:dyDescent="0.25">
      <c r="B46" s="1110" t="s">
        <v>419</v>
      </c>
      <c r="C46" s="1110"/>
      <c r="D46" s="1110"/>
      <c r="E46" s="1110"/>
      <c r="F46" s="1110"/>
      <c r="G46" s="1110"/>
      <c r="H46" s="1110"/>
      <c r="I46" s="1110"/>
      <c r="J46" s="424"/>
      <c r="K46" s="424"/>
      <c r="L46" s="424"/>
    </row>
    <row r="48" spans="1:15" ht="13.5" thickBot="1" x14ac:dyDescent="0.25">
      <c r="A48" s="628"/>
      <c r="B48" s="678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80"/>
      <c r="O48" s="628"/>
    </row>
    <row r="49" spans="1:15" x14ac:dyDescent="0.2">
      <c r="A49" s="628"/>
      <c r="B49" s="1059" t="s">
        <v>723</v>
      </c>
      <c r="C49" s="1060"/>
      <c r="D49" s="1060"/>
      <c r="E49" s="1060"/>
      <c r="F49" s="1060"/>
      <c r="G49" s="1060"/>
      <c r="H49" s="1060"/>
      <c r="I49" s="1060"/>
      <c r="J49" s="1060"/>
      <c r="K49" s="1060"/>
      <c r="L49" s="1060"/>
      <c r="M49" s="1060"/>
      <c r="N49" s="1061"/>
      <c r="O49" s="628"/>
    </row>
    <row r="50" spans="1:15" x14ac:dyDescent="0.2">
      <c r="A50" s="628"/>
      <c r="B50" s="1062" t="s">
        <v>607</v>
      </c>
      <c r="C50" s="1063" t="s">
        <v>689</v>
      </c>
      <c r="D50" s="1165" t="s">
        <v>608</v>
      </c>
      <c r="E50" s="1063">
        <v>2015</v>
      </c>
      <c r="F50" s="1063"/>
      <c r="G50" s="1063"/>
      <c r="H50" s="1063"/>
      <c r="I50" s="1063"/>
      <c r="J50" s="1063">
        <v>2016</v>
      </c>
      <c r="K50" s="1063"/>
      <c r="L50" s="1063"/>
      <c r="M50" s="1063"/>
      <c r="N50" s="1064"/>
      <c r="O50" s="628"/>
    </row>
    <row r="51" spans="1:15" x14ac:dyDescent="0.2">
      <c r="A51" s="628"/>
      <c r="B51" s="1062"/>
      <c r="C51" s="1063"/>
      <c r="D51" s="1165"/>
      <c r="E51" s="1063" t="s">
        <v>611</v>
      </c>
      <c r="F51" s="1063"/>
      <c r="G51" s="1063"/>
      <c r="H51" s="1065" t="s">
        <v>724</v>
      </c>
      <c r="I51" s="1063" t="s">
        <v>663</v>
      </c>
      <c r="J51" s="1063" t="s">
        <v>611</v>
      </c>
      <c r="K51" s="1063"/>
      <c r="L51" s="1063"/>
      <c r="M51" s="1065" t="s">
        <v>724</v>
      </c>
      <c r="N51" s="1064" t="s">
        <v>663</v>
      </c>
      <c r="O51" s="628"/>
    </row>
    <row r="52" spans="1:15" x14ac:dyDescent="0.2">
      <c r="A52" s="628"/>
      <c r="B52" s="1062"/>
      <c r="C52" s="1063"/>
      <c r="D52" s="1165"/>
      <c r="E52" s="629" t="s">
        <v>613</v>
      </c>
      <c r="F52" s="629" t="s">
        <v>614</v>
      </c>
      <c r="G52" s="629" t="s">
        <v>725</v>
      </c>
      <c r="H52" s="1065"/>
      <c r="I52" s="1063"/>
      <c r="J52" s="629" t="s">
        <v>613</v>
      </c>
      <c r="K52" s="629" t="s">
        <v>614</v>
      </c>
      <c r="L52" s="629" t="s">
        <v>725</v>
      </c>
      <c r="M52" s="1065"/>
      <c r="N52" s="1064"/>
      <c r="O52" s="628"/>
    </row>
    <row r="53" spans="1:15" x14ac:dyDescent="0.2">
      <c r="A53" s="628"/>
      <c r="B53" s="1067" t="s">
        <v>286</v>
      </c>
      <c r="C53" s="1068" t="s">
        <v>593</v>
      </c>
      <c r="D53" s="681" t="s">
        <v>634</v>
      </c>
      <c r="E53" s="631">
        <v>0</v>
      </c>
      <c r="F53" s="632">
        <v>857</v>
      </c>
      <c r="G53" s="631">
        <v>0</v>
      </c>
      <c r="H53" s="632">
        <v>10516</v>
      </c>
      <c r="I53" s="631">
        <v>0</v>
      </c>
      <c r="J53" s="631">
        <v>0</v>
      </c>
      <c r="K53" s="633">
        <v>962</v>
      </c>
      <c r="L53" s="633">
        <v>258</v>
      </c>
      <c r="M53" s="633">
        <v>12102</v>
      </c>
      <c r="N53" s="682">
        <v>0</v>
      </c>
      <c r="O53" s="628"/>
    </row>
    <row r="54" spans="1:15" x14ac:dyDescent="0.2">
      <c r="A54" s="628"/>
      <c r="B54" s="1067"/>
      <c r="C54" s="1068"/>
      <c r="D54" s="681" t="s">
        <v>287</v>
      </c>
      <c r="E54" s="632">
        <v>24501</v>
      </c>
      <c r="F54" s="632">
        <v>294</v>
      </c>
      <c r="G54" s="632">
        <v>149</v>
      </c>
      <c r="H54" s="632">
        <v>73108</v>
      </c>
      <c r="I54" s="632">
        <v>1512.8119999999999</v>
      </c>
      <c r="J54" s="633">
        <v>27514</v>
      </c>
      <c r="K54" s="633">
        <v>294</v>
      </c>
      <c r="L54" s="633">
        <v>145</v>
      </c>
      <c r="M54" s="633">
        <v>83381</v>
      </c>
      <c r="N54" s="634">
        <v>1791.59</v>
      </c>
      <c r="O54" s="628"/>
    </row>
    <row r="55" spans="1:15" x14ac:dyDescent="0.2">
      <c r="A55" s="628"/>
      <c r="B55" s="1067"/>
      <c r="C55" s="1068"/>
      <c r="D55" s="681" t="s">
        <v>635</v>
      </c>
      <c r="E55" s="632">
        <v>7012</v>
      </c>
      <c r="F55" s="632">
        <v>40</v>
      </c>
      <c r="G55" s="631">
        <v>0</v>
      </c>
      <c r="H55" s="632">
        <v>18169</v>
      </c>
      <c r="I55" s="631">
        <v>0</v>
      </c>
      <c r="J55" s="633">
        <v>8143</v>
      </c>
      <c r="K55" s="633">
        <v>62</v>
      </c>
      <c r="L55" s="633">
        <v>1</v>
      </c>
      <c r="M55" s="633">
        <v>22444</v>
      </c>
      <c r="N55" s="634">
        <v>2.5</v>
      </c>
      <c r="O55" s="628"/>
    </row>
    <row r="56" spans="1:15" x14ac:dyDescent="0.2">
      <c r="A56" s="628"/>
      <c r="B56" s="1067"/>
      <c r="C56" s="1068"/>
      <c r="D56" s="681" t="s">
        <v>896</v>
      </c>
      <c r="E56" s="632">
        <v>472</v>
      </c>
      <c r="F56" s="632">
        <v>1</v>
      </c>
      <c r="G56" s="632">
        <v>13</v>
      </c>
      <c r="H56" s="632">
        <v>1337</v>
      </c>
      <c r="I56" s="632">
        <v>179.809</v>
      </c>
      <c r="J56" s="633">
        <v>523</v>
      </c>
      <c r="K56" s="631">
        <v>0</v>
      </c>
      <c r="L56" s="633">
        <v>22</v>
      </c>
      <c r="M56" s="633">
        <v>1487</v>
      </c>
      <c r="N56" s="634">
        <v>160.92500000000001</v>
      </c>
      <c r="O56" s="628"/>
    </row>
    <row r="57" spans="1:15" x14ac:dyDescent="0.2">
      <c r="A57" s="628"/>
      <c r="B57" s="1067"/>
      <c r="C57" s="635"/>
      <c r="D57" s="636" t="s">
        <v>596</v>
      </c>
      <c r="E57" s="726">
        <v>31985</v>
      </c>
      <c r="F57" s="726">
        <v>1192</v>
      </c>
      <c r="G57" s="726">
        <v>162</v>
      </c>
      <c r="H57" s="726">
        <v>103130</v>
      </c>
      <c r="I57" s="726">
        <v>1692.6209999999999</v>
      </c>
      <c r="J57" s="637">
        <v>36180</v>
      </c>
      <c r="K57" s="637">
        <v>1318</v>
      </c>
      <c r="L57" s="637">
        <v>426</v>
      </c>
      <c r="M57" s="637">
        <v>119414</v>
      </c>
      <c r="N57" s="638">
        <v>1955.0149999999999</v>
      </c>
      <c r="O57" s="628"/>
    </row>
    <row r="58" spans="1:15" x14ac:dyDescent="0.2">
      <c r="A58" s="628"/>
      <c r="B58" s="1067"/>
      <c r="C58" s="1068" t="s">
        <v>597</v>
      </c>
      <c r="D58" s="681" t="s">
        <v>634</v>
      </c>
      <c r="E58" s="631">
        <v>0</v>
      </c>
      <c r="F58" s="632">
        <v>858</v>
      </c>
      <c r="G58" s="631">
        <v>0</v>
      </c>
      <c r="H58" s="632">
        <v>13838</v>
      </c>
      <c r="I58" s="631">
        <v>0</v>
      </c>
      <c r="J58" s="631">
        <v>0</v>
      </c>
      <c r="K58" s="633">
        <v>958</v>
      </c>
      <c r="L58" s="633">
        <v>259</v>
      </c>
      <c r="M58" s="633">
        <v>15214</v>
      </c>
      <c r="N58" s="682">
        <v>0</v>
      </c>
      <c r="O58" s="628"/>
    </row>
    <row r="59" spans="1:15" x14ac:dyDescent="0.2">
      <c r="A59" s="628"/>
      <c r="B59" s="1067"/>
      <c r="C59" s="1068"/>
      <c r="D59" s="681" t="s">
        <v>287</v>
      </c>
      <c r="E59" s="632">
        <v>23730</v>
      </c>
      <c r="F59" s="632">
        <v>353</v>
      </c>
      <c r="G59" s="632">
        <v>114</v>
      </c>
      <c r="H59" s="632">
        <v>73461</v>
      </c>
      <c r="I59" s="633">
        <v>189.30199999999999</v>
      </c>
      <c r="J59" s="633">
        <v>167862</v>
      </c>
      <c r="K59" s="633">
        <v>363</v>
      </c>
      <c r="L59" s="633">
        <v>151</v>
      </c>
      <c r="M59" s="633">
        <v>83721</v>
      </c>
      <c r="N59" s="634">
        <v>311.21300000000002</v>
      </c>
      <c r="O59" s="628"/>
    </row>
    <row r="60" spans="1:15" x14ac:dyDescent="0.2">
      <c r="A60" s="628"/>
      <c r="B60" s="1067"/>
      <c r="C60" s="1068"/>
      <c r="D60" s="681" t="s">
        <v>635</v>
      </c>
      <c r="E60" s="632">
        <v>7171</v>
      </c>
      <c r="F60" s="632">
        <v>41</v>
      </c>
      <c r="G60" s="632">
        <v>3</v>
      </c>
      <c r="H60" s="632">
        <v>18704</v>
      </c>
      <c r="I60" s="631">
        <v>0</v>
      </c>
      <c r="J60" s="633">
        <v>8419</v>
      </c>
      <c r="K60" s="633">
        <v>59</v>
      </c>
      <c r="L60" s="633">
        <v>1</v>
      </c>
      <c r="M60" s="633">
        <v>23212</v>
      </c>
      <c r="N60" s="634">
        <v>2.5</v>
      </c>
      <c r="O60" s="628"/>
    </row>
    <row r="61" spans="1:15" x14ac:dyDescent="0.2">
      <c r="A61" s="628"/>
      <c r="B61" s="1067"/>
      <c r="C61" s="1068"/>
      <c r="D61" s="681" t="s">
        <v>636</v>
      </c>
      <c r="E61" s="632">
        <v>475</v>
      </c>
      <c r="F61" s="632">
        <v>1</v>
      </c>
      <c r="G61" s="632">
        <v>10</v>
      </c>
      <c r="H61" s="632">
        <v>1380</v>
      </c>
      <c r="I61" s="633">
        <v>48.148000000000003</v>
      </c>
      <c r="J61" s="633">
        <v>537</v>
      </c>
      <c r="K61" s="631">
        <v>0</v>
      </c>
      <c r="L61" s="633">
        <v>22</v>
      </c>
      <c r="M61" s="633">
        <v>1475</v>
      </c>
      <c r="N61" s="634">
        <v>5005</v>
      </c>
      <c r="O61" s="628"/>
    </row>
    <row r="62" spans="1:15" x14ac:dyDescent="0.2">
      <c r="A62" s="628"/>
      <c r="B62" s="1067"/>
      <c r="C62" s="635"/>
      <c r="D62" s="636" t="s">
        <v>599</v>
      </c>
      <c r="E62" s="637">
        <v>31376</v>
      </c>
      <c r="F62" s="637">
        <v>1253</v>
      </c>
      <c r="G62" s="637">
        <v>127</v>
      </c>
      <c r="H62" s="637">
        <v>107383</v>
      </c>
      <c r="I62" s="637">
        <v>237.45</v>
      </c>
      <c r="J62" s="637">
        <v>176818</v>
      </c>
      <c r="K62" s="637">
        <v>1380</v>
      </c>
      <c r="L62" s="637">
        <v>433</v>
      </c>
      <c r="M62" s="637">
        <v>123622</v>
      </c>
      <c r="N62" s="638">
        <v>5318.7129999999997</v>
      </c>
      <c r="O62" s="628"/>
    </row>
    <row r="63" spans="1:15" ht="13.5" thickBot="1" x14ac:dyDescent="0.25">
      <c r="A63" s="628"/>
      <c r="B63" s="1069" t="s">
        <v>637</v>
      </c>
      <c r="C63" s="1070"/>
      <c r="D63" s="1070"/>
      <c r="E63" s="598">
        <v>63361</v>
      </c>
      <c r="F63" s="598">
        <v>2445</v>
      </c>
      <c r="G63" s="598">
        <v>289</v>
      </c>
      <c r="H63" s="598">
        <v>210513</v>
      </c>
      <c r="I63" s="598">
        <v>1930.0709999999999</v>
      </c>
      <c r="J63" s="598">
        <v>212998</v>
      </c>
      <c r="K63" s="598">
        <v>2698</v>
      </c>
      <c r="L63" s="598">
        <v>859</v>
      </c>
      <c r="M63" s="598">
        <v>243036</v>
      </c>
      <c r="N63" s="640">
        <v>7273.7279999999992</v>
      </c>
      <c r="O63" s="628"/>
    </row>
    <row r="64" spans="1:15" ht="12.75" customHeight="1" x14ac:dyDescent="0.2">
      <c r="A64" s="628"/>
      <c r="B64" s="1109" t="s">
        <v>897</v>
      </c>
      <c r="C64" s="1109"/>
      <c r="D64" s="1109"/>
      <c r="E64" s="1109"/>
      <c r="F64" s="1109"/>
      <c r="G64" s="1109"/>
      <c r="H64" s="1109"/>
      <c r="I64" s="1109"/>
      <c r="J64" s="1109"/>
      <c r="K64" s="1109"/>
      <c r="L64" s="1109"/>
      <c r="M64" s="1109"/>
      <c r="N64" s="1109"/>
      <c r="O64" s="628"/>
    </row>
    <row r="65" spans="1:15" x14ac:dyDescent="0.2">
      <c r="A65" s="628"/>
      <c r="B65" s="1129"/>
      <c r="C65" s="1130"/>
      <c r="D65" s="1130"/>
      <c r="E65" s="1130"/>
      <c r="F65" s="1130"/>
      <c r="G65" s="1130"/>
      <c r="H65" s="1130"/>
      <c r="I65" s="1130"/>
      <c r="J65" s="1171"/>
      <c r="K65" s="1172"/>
      <c r="L65" s="1172"/>
      <c r="M65" s="1172"/>
      <c r="N65" s="1172"/>
      <c r="O65" s="1172"/>
    </row>
  </sheetData>
  <mergeCells count="44">
    <mergeCell ref="B6:B9"/>
    <mergeCell ref="B4:B5"/>
    <mergeCell ref="C4:C5"/>
    <mergeCell ref="D4:H4"/>
    <mergeCell ref="I4:I5"/>
    <mergeCell ref="J4:J5"/>
    <mergeCell ref="B34:D34"/>
    <mergeCell ref="B10:C10"/>
    <mergeCell ref="B11:B13"/>
    <mergeCell ref="B14:C14"/>
    <mergeCell ref="B15:C15"/>
    <mergeCell ref="B16:J16"/>
    <mergeCell ref="B18:B19"/>
    <mergeCell ref="C18:C19"/>
    <mergeCell ref="D18:D19"/>
    <mergeCell ref="E18:I18"/>
    <mergeCell ref="J18:J19"/>
    <mergeCell ref="K18:K19"/>
    <mergeCell ref="B20:B25"/>
    <mergeCell ref="C26:D26"/>
    <mergeCell ref="B27:B32"/>
    <mergeCell ref="C33:D33"/>
    <mergeCell ref="B35:K35"/>
    <mergeCell ref="B38:I38"/>
    <mergeCell ref="B46:I46"/>
    <mergeCell ref="B49:N49"/>
    <mergeCell ref="B50:B52"/>
    <mergeCell ref="C50:C52"/>
    <mergeCell ref="D50:D52"/>
    <mergeCell ref="E50:I50"/>
    <mergeCell ref="J50:N50"/>
    <mergeCell ref="E51:G51"/>
    <mergeCell ref="B63:D63"/>
    <mergeCell ref="B64:N64"/>
    <mergeCell ref="B65:I65"/>
    <mergeCell ref="J65:O65"/>
    <mergeCell ref="H51:H52"/>
    <mergeCell ref="I51:I52"/>
    <mergeCell ref="J51:L51"/>
    <mergeCell ref="M51:M52"/>
    <mergeCell ref="N51:N52"/>
    <mergeCell ref="B53:B62"/>
    <mergeCell ref="C53:C56"/>
    <mergeCell ref="C58:C61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zoomScaleNormal="100" workbookViewId="0">
      <selection activeCell="B48" sqref="B48:N74"/>
    </sheetView>
  </sheetViews>
  <sheetFormatPr baseColWidth="10" defaultColWidth="11.42578125" defaultRowHeight="12.75" x14ac:dyDescent="0.2"/>
  <cols>
    <col min="1" max="1" width="11.42578125" style="218"/>
    <col min="2" max="2" width="27.5703125" style="218" bestFit="1" customWidth="1"/>
    <col min="3" max="3" width="26.28515625" style="218" customWidth="1"/>
    <col min="4" max="4" width="31.140625" style="218" bestFit="1" customWidth="1"/>
    <col min="5" max="7" width="11.42578125" style="218"/>
    <col min="8" max="8" width="19.28515625" style="218" customWidth="1"/>
    <col min="9" max="9" width="18" style="218" bestFit="1" customWidth="1"/>
    <col min="10" max="11" width="20" style="218" bestFit="1" customWidth="1"/>
    <col min="12" max="16384" width="11.42578125" style="218"/>
  </cols>
  <sheetData>
    <row r="2" spans="2:11" ht="15" x14ac:dyDescent="0.25">
      <c r="B2" s="1114" t="s">
        <v>898</v>
      </c>
      <c r="C2" s="1114"/>
      <c r="D2" s="1114"/>
      <c r="E2" s="1114"/>
      <c r="F2" s="1114"/>
      <c r="G2" s="1114"/>
      <c r="H2" s="1114"/>
      <c r="I2" s="1114"/>
      <c r="J2" s="1114"/>
      <c r="K2" s="1114"/>
    </row>
    <row r="3" spans="2:11" ht="13.5" thickBot="1" x14ac:dyDescent="0.25"/>
    <row r="4" spans="2:11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</row>
    <row r="5" spans="2:11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</row>
    <row r="6" spans="2:11" x14ac:dyDescent="0.2">
      <c r="B6" s="1091" t="s">
        <v>692</v>
      </c>
      <c r="C6" s="583" t="s">
        <v>681</v>
      </c>
      <c r="D6" s="666">
        <v>112</v>
      </c>
      <c r="E6" s="666">
        <v>225</v>
      </c>
      <c r="F6" s="666">
        <v>153</v>
      </c>
      <c r="G6" s="666">
        <v>125</v>
      </c>
      <c r="H6" s="666">
        <v>76</v>
      </c>
      <c r="I6" s="667">
        <v>0.97435897435897434</v>
      </c>
      <c r="J6" s="596">
        <v>-0.39200000000000002</v>
      </c>
      <c r="K6" s="231"/>
    </row>
    <row r="7" spans="2:11" ht="24" x14ac:dyDescent="0.2">
      <c r="B7" s="1092"/>
      <c r="C7" s="587" t="s">
        <v>693</v>
      </c>
      <c r="D7" s="666">
        <v>0</v>
      </c>
      <c r="E7" s="666">
        <v>0</v>
      </c>
      <c r="F7" s="666">
        <v>0</v>
      </c>
      <c r="G7" s="666">
        <v>0</v>
      </c>
      <c r="H7" s="666">
        <v>1</v>
      </c>
      <c r="I7" s="667">
        <v>1.282051282051282E-2</v>
      </c>
      <c r="J7" s="596" t="s">
        <v>257</v>
      </c>
      <c r="K7" s="231"/>
    </row>
    <row r="8" spans="2:11" x14ac:dyDescent="0.2">
      <c r="B8" s="1092"/>
      <c r="C8" s="583" t="s">
        <v>683</v>
      </c>
      <c r="D8" s="666">
        <v>0</v>
      </c>
      <c r="E8" s="666">
        <v>0</v>
      </c>
      <c r="F8" s="666">
        <v>0</v>
      </c>
      <c r="G8" s="666">
        <v>1</v>
      </c>
      <c r="H8" s="666">
        <v>0</v>
      </c>
      <c r="I8" s="667">
        <v>0</v>
      </c>
      <c r="J8" s="596">
        <v>-1</v>
      </c>
      <c r="K8" s="231"/>
    </row>
    <row r="9" spans="2:11" x14ac:dyDescent="0.2">
      <c r="B9" s="1092"/>
      <c r="C9" s="583" t="s">
        <v>684</v>
      </c>
      <c r="D9" s="666">
        <v>0</v>
      </c>
      <c r="E9" s="666">
        <v>1</v>
      </c>
      <c r="F9" s="666">
        <v>1</v>
      </c>
      <c r="G9" s="666">
        <v>0</v>
      </c>
      <c r="H9" s="666">
        <v>1</v>
      </c>
      <c r="I9" s="667">
        <v>1.282051282051282E-2</v>
      </c>
      <c r="J9" s="596" t="s">
        <v>257</v>
      </c>
      <c r="K9" s="231"/>
    </row>
    <row r="10" spans="2:11" x14ac:dyDescent="0.2">
      <c r="B10" s="1123" t="s">
        <v>694</v>
      </c>
      <c r="C10" s="1124"/>
      <c r="D10" s="668">
        <v>112</v>
      </c>
      <c r="E10" s="668">
        <v>226</v>
      </c>
      <c r="F10" s="668">
        <v>154</v>
      </c>
      <c r="G10" s="668">
        <v>126</v>
      </c>
      <c r="H10" s="668">
        <v>78</v>
      </c>
      <c r="I10" s="669">
        <v>1</v>
      </c>
      <c r="J10" s="594">
        <v>-0.38095238095238093</v>
      </c>
      <c r="K10" s="231"/>
    </row>
    <row r="11" spans="2:11" x14ac:dyDescent="0.2">
      <c r="B11" s="1091" t="s">
        <v>695</v>
      </c>
      <c r="C11" s="583" t="s">
        <v>672</v>
      </c>
      <c r="D11" s="666">
        <v>66</v>
      </c>
      <c r="E11" s="666">
        <v>27</v>
      </c>
      <c r="F11" s="666">
        <v>59</v>
      </c>
      <c r="G11" s="666">
        <v>56</v>
      </c>
      <c r="H11" s="666">
        <v>18</v>
      </c>
      <c r="I11" s="667">
        <v>1</v>
      </c>
      <c r="J11" s="596">
        <v>-0.6785714285714286</v>
      </c>
      <c r="K11" s="231"/>
    </row>
    <row r="12" spans="2:11" x14ac:dyDescent="0.2">
      <c r="B12" s="1092"/>
      <c r="C12" s="583" t="s">
        <v>673</v>
      </c>
      <c r="D12" s="666">
        <v>0</v>
      </c>
      <c r="E12" s="666">
        <v>0</v>
      </c>
      <c r="F12" s="666">
        <v>0</v>
      </c>
      <c r="G12" s="666">
        <v>1</v>
      </c>
      <c r="H12" s="666">
        <v>0</v>
      </c>
      <c r="I12" s="667">
        <v>0</v>
      </c>
      <c r="J12" s="596">
        <v>-1</v>
      </c>
      <c r="K12" s="231"/>
    </row>
    <row r="13" spans="2:11" x14ac:dyDescent="0.2">
      <c r="B13" s="1092"/>
      <c r="C13" s="587" t="s">
        <v>674</v>
      </c>
      <c r="D13" s="666">
        <v>1</v>
      </c>
      <c r="E13" s="666">
        <v>1</v>
      </c>
      <c r="F13" s="666">
        <v>0</v>
      </c>
      <c r="G13" s="666">
        <v>0</v>
      </c>
      <c r="H13" s="666">
        <v>0</v>
      </c>
      <c r="I13" s="667">
        <v>0</v>
      </c>
      <c r="J13" s="596" t="s">
        <v>257</v>
      </c>
      <c r="K13" s="231"/>
    </row>
    <row r="14" spans="2:11" x14ac:dyDescent="0.2">
      <c r="B14" s="1123" t="s">
        <v>696</v>
      </c>
      <c r="C14" s="1124"/>
      <c r="D14" s="668">
        <v>67</v>
      </c>
      <c r="E14" s="668">
        <v>28</v>
      </c>
      <c r="F14" s="668">
        <v>59</v>
      </c>
      <c r="G14" s="668">
        <v>57</v>
      </c>
      <c r="H14" s="668">
        <v>18</v>
      </c>
      <c r="I14" s="669">
        <v>1</v>
      </c>
      <c r="J14" s="594">
        <v>-0.68421052631578949</v>
      </c>
      <c r="K14" s="231"/>
    </row>
    <row r="15" spans="2:11" ht="13.5" thickBot="1" x14ac:dyDescent="0.25">
      <c r="B15" s="1093" t="s">
        <v>646</v>
      </c>
      <c r="C15" s="1094"/>
      <c r="D15" s="671">
        <v>179</v>
      </c>
      <c r="E15" s="671">
        <v>254</v>
      </c>
      <c r="F15" s="671">
        <v>213</v>
      </c>
      <c r="G15" s="671">
        <v>183</v>
      </c>
      <c r="H15" s="671">
        <v>96</v>
      </c>
      <c r="I15" s="672"/>
      <c r="J15" s="600">
        <v>-0.57377049180327866</v>
      </c>
      <c r="K15" s="231"/>
    </row>
    <row r="16" spans="2:11" ht="15" x14ac:dyDescent="0.25">
      <c r="B16" s="1079" t="s">
        <v>20</v>
      </c>
      <c r="C16" s="1079"/>
      <c r="D16" s="1079"/>
      <c r="E16" s="1079"/>
      <c r="F16" s="1079"/>
      <c r="G16" s="1079"/>
      <c r="H16" s="1079"/>
      <c r="I16" s="1079"/>
      <c r="J16" s="1079"/>
      <c r="K16" s="424"/>
    </row>
    <row r="17" spans="2:12" ht="15.75" thickBot="1" x14ac:dyDescent="0.3">
      <c r="B17" s="684"/>
      <c r="C17" s="424"/>
      <c r="D17" s="424"/>
      <c r="E17" s="424"/>
      <c r="F17" s="424"/>
      <c r="G17" s="424"/>
      <c r="H17" s="424"/>
      <c r="I17" s="424"/>
      <c r="J17" s="424"/>
      <c r="K17" s="424"/>
    </row>
    <row r="18" spans="2:12" x14ac:dyDescent="0.2">
      <c r="B18" s="1059" t="s">
        <v>697</v>
      </c>
      <c r="C18" s="1060" t="s">
        <v>25</v>
      </c>
      <c r="D18" s="1060" t="s">
        <v>26</v>
      </c>
      <c r="E18" s="1125" t="s">
        <v>698</v>
      </c>
      <c r="F18" s="1125"/>
      <c r="G18" s="1125"/>
      <c r="H18" s="1125"/>
      <c r="I18" s="1125"/>
      <c r="J18" s="1126" t="s">
        <v>5</v>
      </c>
      <c r="K18" s="1117" t="s">
        <v>6</v>
      </c>
    </row>
    <row r="19" spans="2:12" x14ac:dyDescent="0.2">
      <c r="B19" s="1062"/>
      <c r="C19" s="1063"/>
      <c r="D19" s="1063"/>
      <c r="E19" s="601" t="s">
        <v>92</v>
      </c>
      <c r="F19" s="601" t="s">
        <v>93</v>
      </c>
      <c r="G19" s="601" t="s">
        <v>94</v>
      </c>
      <c r="H19" s="601" t="s">
        <v>95</v>
      </c>
      <c r="I19" s="601" t="s">
        <v>96</v>
      </c>
      <c r="J19" s="1127"/>
      <c r="K19" s="1066"/>
    </row>
    <row r="20" spans="2:12" ht="13.9" customHeight="1" x14ac:dyDescent="0.2">
      <c r="B20" s="1091" t="s">
        <v>699</v>
      </c>
      <c r="C20" s="713" t="s">
        <v>899</v>
      </c>
      <c r="D20" s="232" t="s">
        <v>900</v>
      </c>
      <c r="E20" s="603">
        <v>0.50180800000000003</v>
      </c>
      <c r="F20" s="603">
        <v>0</v>
      </c>
      <c r="G20" s="603">
        <v>0.12564</v>
      </c>
      <c r="H20" s="603">
        <v>0.35546</v>
      </c>
      <c r="I20" s="603">
        <v>0.34255999999999998</v>
      </c>
      <c r="J20" s="604">
        <v>0.45580749659095748</v>
      </c>
      <c r="K20" s="605">
        <v>-3.6291003207111983E-2</v>
      </c>
      <c r="L20" s="231"/>
    </row>
    <row r="21" spans="2:12" ht="36" x14ac:dyDescent="0.2">
      <c r="B21" s="1111"/>
      <c r="C21" s="713" t="s">
        <v>901</v>
      </c>
      <c r="D21" s="232" t="s">
        <v>902</v>
      </c>
      <c r="E21" s="603">
        <v>0</v>
      </c>
      <c r="F21" s="603">
        <v>0</v>
      </c>
      <c r="G21" s="603">
        <v>0</v>
      </c>
      <c r="H21" s="603">
        <v>0</v>
      </c>
      <c r="I21" s="603">
        <v>0.18008529999999998</v>
      </c>
      <c r="J21" s="604">
        <v>0.23962000749016685</v>
      </c>
      <c r="K21" s="605" t="s">
        <v>257</v>
      </c>
      <c r="L21" s="231"/>
    </row>
    <row r="22" spans="2:12" ht="24" x14ac:dyDescent="0.2">
      <c r="B22" s="1111"/>
      <c r="C22" s="713" t="s">
        <v>903</v>
      </c>
      <c r="D22" s="232" t="s">
        <v>904</v>
      </c>
      <c r="E22" s="603">
        <v>0</v>
      </c>
      <c r="F22" s="603">
        <v>0</v>
      </c>
      <c r="G22" s="603">
        <v>0</v>
      </c>
      <c r="H22" s="603">
        <v>0</v>
      </c>
      <c r="I22" s="603">
        <v>6.0075160000000002E-2</v>
      </c>
      <c r="J22" s="604">
        <v>7.993550994541461E-2</v>
      </c>
      <c r="K22" s="605" t="s">
        <v>257</v>
      </c>
      <c r="L22" s="231"/>
    </row>
    <row r="23" spans="2:12" ht="48" x14ac:dyDescent="0.2">
      <c r="B23" s="1111"/>
      <c r="C23" s="713" t="s">
        <v>905</v>
      </c>
      <c r="D23" s="232" t="s">
        <v>906</v>
      </c>
      <c r="E23" s="603">
        <v>0.33933052000000002</v>
      </c>
      <c r="F23" s="603">
        <v>8.421149E-2</v>
      </c>
      <c r="G23" s="603">
        <v>0.49030696000000001</v>
      </c>
      <c r="H23" s="603">
        <v>0.46466390000000002</v>
      </c>
      <c r="I23" s="603">
        <v>5.0532630000000002E-2</v>
      </c>
      <c r="J23" s="604">
        <v>6.7238298623473608E-2</v>
      </c>
      <c r="K23" s="605">
        <v>-0.89124907271686049</v>
      </c>
      <c r="L23" s="231"/>
    </row>
    <row r="24" spans="2:12" ht="36" x14ac:dyDescent="0.2">
      <c r="B24" s="1111"/>
      <c r="C24" s="713" t="s">
        <v>907</v>
      </c>
      <c r="D24" s="232" t="s">
        <v>908</v>
      </c>
      <c r="E24" s="603">
        <v>0</v>
      </c>
      <c r="F24" s="603">
        <v>0</v>
      </c>
      <c r="G24" s="603">
        <v>0</v>
      </c>
      <c r="H24" s="603">
        <v>0</v>
      </c>
      <c r="I24" s="603">
        <v>3.5854999999999998E-2</v>
      </c>
      <c r="J24" s="604">
        <v>4.770836580531522E-2</v>
      </c>
      <c r="K24" s="605" t="s">
        <v>257</v>
      </c>
      <c r="L24" s="231"/>
    </row>
    <row r="25" spans="2:12" x14ac:dyDescent="0.2">
      <c r="B25" s="1111"/>
      <c r="C25" s="714" t="s">
        <v>85</v>
      </c>
      <c r="D25" s="715"/>
      <c r="E25" s="603">
        <v>1.8556408100000001</v>
      </c>
      <c r="F25" s="603">
        <v>2.0810560099999997</v>
      </c>
      <c r="G25" s="603">
        <v>1.6461215</v>
      </c>
      <c r="H25" s="603">
        <v>4.5542473899999996</v>
      </c>
      <c r="I25" s="603">
        <v>8.2437250000000031E-2</v>
      </c>
      <c r="J25" s="604">
        <v>0.10969032154467226</v>
      </c>
      <c r="K25" s="605">
        <v>-0.98189882038885024</v>
      </c>
      <c r="L25" s="231"/>
    </row>
    <row r="26" spans="2:12" x14ac:dyDescent="0.2">
      <c r="B26" s="590"/>
      <c r="C26" s="727" t="s">
        <v>14</v>
      </c>
      <c r="D26" s="727"/>
      <c r="E26" s="607">
        <v>2.69677933</v>
      </c>
      <c r="F26" s="607">
        <v>2.1652674999999997</v>
      </c>
      <c r="G26" s="607">
        <v>2.2620684600000001</v>
      </c>
      <c r="H26" s="607">
        <v>5.3743712899999991</v>
      </c>
      <c r="I26" s="607">
        <v>0.75154533999999995</v>
      </c>
      <c r="J26" s="608">
        <v>1</v>
      </c>
      <c r="K26" s="609">
        <v>-0.86016125432227064</v>
      </c>
      <c r="L26" s="231"/>
    </row>
    <row r="27" spans="2:12" ht="12.75" customHeight="1" x14ac:dyDescent="0.2">
      <c r="B27" s="1091" t="s">
        <v>708</v>
      </c>
      <c r="C27" s="713" t="s">
        <v>833</v>
      </c>
      <c r="D27" s="232" t="s">
        <v>383</v>
      </c>
      <c r="E27" s="603">
        <v>5.2392971100000008</v>
      </c>
      <c r="F27" s="603">
        <v>2.5548292300000002</v>
      </c>
      <c r="G27" s="603">
        <v>2.4624028900000003</v>
      </c>
      <c r="H27" s="603">
        <v>1.4903634100000001</v>
      </c>
      <c r="I27" s="603">
        <v>1.3254564</v>
      </c>
      <c r="J27" s="604">
        <v>0.55711503392027961</v>
      </c>
      <c r="K27" s="605">
        <v>-0.11064885845526773</v>
      </c>
      <c r="L27" s="231"/>
    </row>
    <row r="28" spans="2:12" x14ac:dyDescent="0.2">
      <c r="B28" s="1111"/>
      <c r="C28" s="713" t="s">
        <v>909</v>
      </c>
      <c r="D28" s="232" t="s">
        <v>910</v>
      </c>
      <c r="E28" s="603">
        <v>1.03790567</v>
      </c>
      <c r="F28" s="603">
        <v>1.1202272900000001</v>
      </c>
      <c r="G28" s="603">
        <v>1.0502158300000002</v>
      </c>
      <c r="H28" s="603">
        <v>0.87553459</v>
      </c>
      <c r="I28" s="603">
        <v>0.62587792000000009</v>
      </c>
      <c r="J28" s="604">
        <v>0.26306862951565524</v>
      </c>
      <c r="K28" s="605">
        <v>-0.28514769473585266</v>
      </c>
      <c r="L28" s="231"/>
    </row>
    <row r="29" spans="2:12" ht="24" x14ac:dyDescent="0.2">
      <c r="B29" s="1111"/>
      <c r="C29" s="713" t="s">
        <v>801</v>
      </c>
      <c r="D29" s="232" t="s">
        <v>911</v>
      </c>
      <c r="E29" s="603">
        <v>0.19901729999999998</v>
      </c>
      <c r="F29" s="603">
        <v>0.68843972000000009</v>
      </c>
      <c r="G29" s="603">
        <v>0.61012953000000003</v>
      </c>
      <c r="H29" s="603">
        <v>0.48273975000000008</v>
      </c>
      <c r="I29" s="603">
        <v>0.1967149</v>
      </c>
      <c r="J29" s="604">
        <v>8.2683088018681281E-2</v>
      </c>
      <c r="K29" s="605">
        <v>-0.59250320695571479</v>
      </c>
      <c r="L29" s="231"/>
    </row>
    <row r="30" spans="2:12" ht="24" x14ac:dyDescent="0.2">
      <c r="B30" s="1111"/>
      <c r="C30" s="713" t="s">
        <v>912</v>
      </c>
      <c r="D30" s="232" t="s">
        <v>913</v>
      </c>
      <c r="E30" s="603">
        <v>0</v>
      </c>
      <c r="F30" s="603">
        <v>5.9353800000000005E-3</v>
      </c>
      <c r="G30" s="603">
        <v>0</v>
      </c>
      <c r="H30" s="603">
        <v>3.3432000000000002E-3</v>
      </c>
      <c r="I30" s="603">
        <v>4.6213449999999996E-2</v>
      </c>
      <c r="J30" s="604">
        <v>1.9424409406694286E-2</v>
      </c>
      <c r="K30" s="605">
        <v>12.823118569035653</v>
      </c>
      <c r="L30" s="231"/>
    </row>
    <row r="31" spans="2:12" ht="24" x14ac:dyDescent="0.2">
      <c r="B31" s="1111"/>
      <c r="C31" s="713" t="s">
        <v>914</v>
      </c>
      <c r="D31" s="232" t="s">
        <v>915</v>
      </c>
      <c r="E31" s="603">
        <v>0</v>
      </c>
      <c r="F31" s="603">
        <v>0</v>
      </c>
      <c r="G31" s="603">
        <v>7.1246369999999989E-2</v>
      </c>
      <c r="H31" s="603">
        <v>0</v>
      </c>
      <c r="I31" s="603">
        <v>4.3633739999999997E-2</v>
      </c>
      <c r="J31" s="604">
        <v>1.83401072567673E-2</v>
      </c>
      <c r="K31" s="605" t="s">
        <v>257</v>
      </c>
      <c r="L31" s="231"/>
    </row>
    <row r="32" spans="2:12" x14ac:dyDescent="0.2">
      <c r="B32" s="1111"/>
      <c r="C32" s="714" t="s">
        <v>85</v>
      </c>
      <c r="D32" s="715"/>
      <c r="E32" s="603">
        <v>0.25202301999999999</v>
      </c>
      <c r="F32" s="603">
        <v>0.26138651999999996</v>
      </c>
      <c r="G32" s="603">
        <v>0.63954945000000007</v>
      </c>
      <c r="H32" s="603">
        <v>0.43619348000000008</v>
      </c>
      <c r="I32" s="603">
        <v>0.14124670999999997</v>
      </c>
      <c r="J32" s="604">
        <v>5.9368731881922245E-2</v>
      </c>
      <c r="K32" s="605">
        <v>-0.67618335331376356</v>
      </c>
      <c r="L32" s="231"/>
    </row>
    <row r="33" spans="1:15" x14ac:dyDescent="0.2">
      <c r="B33" s="590"/>
      <c r="C33" s="728" t="s">
        <v>15</v>
      </c>
      <c r="D33" s="686"/>
      <c r="E33" s="607">
        <v>6.7282431000000011</v>
      </c>
      <c r="F33" s="607">
        <v>4.6308181400000006</v>
      </c>
      <c r="G33" s="607">
        <v>4.8335440700000003</v>
      </c>
      <c r="H33" s="607">
        <v>3.2881744300000002</v>
      </c>
      <c r="I33" s="607">
        <v>2.3791431200000002</v>
      </c>
      <c r="J33" s="608">
        <v>1</v>
      </c>
      <c r="K33" s="609">
        <v>-0.27645471046376335</v>
      </c>
      <c r="L33" s="231"/>
    </row>
    <row r="34" spans="1:15" ht="13.5" thickBot="1" x14ac:dyDescent="0.25">
      <c r="B34" s="1076" t="s">
        <v>916</v>
      </c>
      <c r="C34" s="1077"/>
      <c r="D34" s="1078"/>
      <c r="E34" s="611">
        <v>9.4250224300000003</v>
      </c>
      <c r="F34" s="611">
        <v>6.7960856400000003</v>
      </c>
      <c r="G34" s="611">
        <v>7.0956125300000004</v>
      </c>
      <c r="H34" s="611">
        <v>8.6625457199999989</v>
      </c>
      <c r="I34" s="611">
        <v>3.1306884600000005</v>
      </c>
      <c r="J34" s="612"/>
      <c r="K34" s="613">
        <v>-0.63859487023867612</v>
      </c>
      <c r="L34" s="231"/>
    </row>
    <row r="35" spans="1:15" x14ac:dyDescent="0.2">
      <c r="B35" s="1079" t="s">
        <v>20</v>
      </c>
      <c r="C35" s="1079"/>
      <c r="D35" s="1079"/>
      <c r="E35" s="1079"/>
      <c r="F35" s="1079"/>
      <c r="G35" s="1079"/>
      <c r="H35" s="1079"/>
      <c r="I35" s="1079"/>
      <c r="J35" s="1079"/>
      <c r="K35" s="1079"/>
    </row>
    <row r="36" spans="1:15" ht="15" x14ac:dyDescent="0.25">
      <c r="B36" s="684"/>
      <c r="C36" s="424"/>
      <c r="D36" s="424"/>
      <c r="E36" s="424"/>
      <c r="F36" s="424"/>
      <c r="G36" s="424"/>
      <c r="H36" s="424"/>
      <c r="I36" s="424"/>
      <c r="J36" s="424"/>
      <c r="K36" s="424"/>
    </row>
    <row r="37" spans="1:15" ht="15.75" thickBot="1" x14ac:dyDescent="0.3">
      <c r="B37" s="684"/>
      <c r="C37" s="424"/>
      <c r="D37" s="424"/>
      <c r="E37" s="424"/>
      <c r="F37" s="424"/>
      <c r="G37" s="424"/>
      <c r="H37" s="424"/>
      <c r="I37" s="424"/>
      <c r="J37" s="424"/>
      <c r="K37" s="424"/>
    </row>
    <row r="38" spans="1:15" ht="15" x14ac:dyDescent="0.25">
      <c r="B38" s="1080" t="s">
        <v>719</v>
      </c>
      <c r="C38" s="1081"/>
      <c r="D38" s="1081"/>
      <c r="E38" s="1081"/>
      <c r="F38" s="1081"/>
      <c r="G38" s="1081"/>
      <c r="H38" s="1081"/>
      <c r="I38" s="1082"/>
      <c r="J38" s="424"/>
      <c r="K38" s="424"/>
    </row>
    <row r="39" spans="1:15" ht="15" x14ac:dyDescent="0.25">
      <c r="B39" s="614" t="s">
        <v>720</v>
      </c>
      <c r="C39" s="615">
        <v>2012</v>
      </c>
      <c r="D39" s="615">
        <v>2013</v>
      </c>
      <c r="E39" s="615">
        <v>2014</v>
      </c>
      <c r="F39" s="616">
        <v>2015</v>
      </c>
      <c r="G39" s="616">
        <v>2016</v>
      </c>
      <c r="H39" s="616" t="s">
        <v>5</v>
      </c>
      <c r="I39" s="677" t="s">
        <v>6</v>
      </c>
      <c r="J39" s="424"/>
      <c r="K39" s="424"/>
    </row>
    <row r="40" spans="1:15" ht="15" x14ac:dyDescent="0.25">
      <c r="B40" s="675" t="s">
        <v>491</v>
      </c>
      <c r="C40" s="729">
        <v>1.7295150000000002E-2</v>
      </c>
      <c r="D40" s="729">
        <v>3.1298960000000001E-2</v>
      </c>
      <c r="E40" s="729">
        <v>4.5126979999999997E-2</v>
      </c>
      <c r="F40" s="729">
        <v>3.4046930000000003E-2</v>
      </c>
      <c r="G40" s="729">
        <v>1.2151929999999998E-2</v>
      </c>
      <c r="H40" s="730">
        <v>2.696886139394573E-2</v>
      </c>
      <c r="I40" s="731">
        <v>-0.64308294462966265</v>
      </c>
      <c r="J40" s="231"/>
      <c r="K40" s="424"/>
    </row>
    <row r="41" spans="1:15" ht="24" x14ac:dyDescent="0.25">
      <c r="B41" s="675" t="s">
        <v>492</v>
      </c>
      <c r="C41" s="729">
        <v>1.2640126200000001</v>
      </c>
      <c r="D41" s="729">
        <v>0.86795834999999999</v>
      </c>
      <c r="E41" s="729">
        <v>0.90496101000000018</v>
      </c>
      <c r="F41" s="729">
        <v>0.60811925999999994</v>
      </c>
      <c r="G41" s="729">
        <v>0.43843840000000012</v>
      </c>
      <c r="H41" s="732">
        <v>0.97302934096751215</v>
      </c>
      <c r="I41" s="731">
        <v>-0.27902563059752428</v>
      </c>
      <c r="J41" s="231"/>
      <c r="K41" s="424"/>
    </row>
    <row r="42" spans="1:15" ht="36" x14ac:dyDescent="0.25">
      <c r="B42" s="675" t="s">
        <v>493</v>
      </c>
      <c r="C42" s="729">
        <v>0</v>
      </c>
      <c r="D42" s="729">
        <v>0</v>
      </c>
      <c r="E42" s="729">
        <v>0</v>
      </c>
      <c r="F42" s="729">
        <v>0</v>
      </c>
      <c r="G42" s="729">
        <v>0</v>
      </c>
      <c r="H42" s="732">
        <v>0</v>
      </c>
      <c r="I42" s="731" t="s">
        <v>257</v>
      </c>
      <c r="J42" s="231"/>
      <c r="K42" s="424"/>
    </row>
    <row r="43" spans="1:15" ht="24" x14ac:dyDescent="0.25">
      <c r="B43" s="675" t="s">
        <v>721</v>
      </c>
      <c r="C43" s="729">
        <v>0</v>
      </c>
      <c r="D43" s="729">
        <v>0</v>
      </c>
      <c r="E43" s="729">
        <v>0</v>
      </c>
      <c r="F43" s="729">
        <v>0</v>
      </c>
      <c r="G43" s="729">
        <v>0</v>
      </c>
      <c r="H43" s="732">
        <v>0</v>
      </c>
      <c r="I43" s="731" t="s">
        <v>257</v>
      </c>
      <c r="J43" s="231"/>
      <c r="K43" s="424"/>
    </row>
    <row r="44" spans="1:15" ht="15" x14ac:dyDescent="0.25">
      <c r="B44" s="675" t="s">
        <v>495</v>
      </c>
      <c r="C44" s="729">
        <v>1.6363800000000002E-3</v>
      </c>
      <c r="D44" s="729">
        <v>2.5068000000000003E-4</v>
      </c>
      <c r="E44" s="729">
        <v>4.1638999999999999E-4</v>
      </c>
      <c r="F44" s="729">
        <v>5.57181E-3</v>
      </c>
      <c r="G44" s="729">
        <v>8.1000000000000008E-7</v>
      </c>
      <c r="H44" s="732">
        <v>1.7976385421160297E-6</v>
      </c>
      <c r="I44" s="731">
        <v>-0.9998546253371885</v>
      </c>
      <c r="J44" s="231"/>
      <c r="K44" s="424"/>
    </row>
    <row r="45" spans="1:15" ht="15.75" thickBot="1" x14ac:dyDescent="0.3">
      <c r="B45" s="624" t="s">
        <v>722</v>
      </c>
      <c r="C45" s="625">
        <v>1.2829441500000003</v>
      </c>
      <c r="D45" s="625">
        <v>0.89950798999999992</v>
      </c>
      <c r="E45" s="625">
        <v>0.95050438000000026</v>
      </c>
      <c r="F45" s="625">
        <v>0.64773799999999992</v>
      </c>
      <c r="G45" s="625">
        <v>0.45059114000000011</v>
      </c>
      <c r="H45" s="626">
        <v>1</v>
      </c>
      <c r="I45" s="627">
        <v>-0.30436204144268186</v>
      </c>
      <c r="J45" s="231"/>
      <c r="K45" s="424"/>
    </row>
    <row r="46" spans="1:15" ht="15" x14ac:dyDescent="0.25">
      <c r="B46" s="1110" t="s">
        <v>419</v>
      </c>
      <c r="C46" s="1110"/>
      <c r="D46" s="1110"/>
      <c r="E46" s="1110"/>
      <c r="F46" s="1110"/>
      <c r="G46" s="1110"/>
      <c r="H46" s="1110"/>
      <c r="I46" s="1110"/>
      <c r="J46" s="424"/>
      <c r="K46" s="424"/>
    </row>
    <row r="47" spans="1:15" ht="15.75" thickBot="1" x14ac:dyDescent="0.3">
      <c r="B47" s="684"/>
      <c r="C47" s="424"/>
      <c r="D47" s="424"/>
      <c r="E47" s="424"/>
      <c r="F47" s="424"/>
      <c r="G47" s="424"/>
      <c r="H47" s="424"/>
      <c r="I47" s="424"/>
      <c r="J47" s="424"/>
      <c r="K47" s="424"/>
    </row>
    <row r="48" spans="1:15" x14ac:dyDescent="0.2">
      <c r="A48" s="628"/>
      <c r="B48" s="1059" t="s">
        <v>723</v>
      </c>
      <c r="C48" s="1060"/>
      <c r="D48" s="1060"/>
      <c r="E48" s="1060"/>
      <c r="F48" s="1060"/>
      <c r="G48" s="1060"/>
      <c r="H48" s="1060"/>
      <c r="I48" s="1060"/>
      <c r="J48" s="1060"/>
      <c r="K48" s="1060"/>
      <c r="L48" s="1060"/>
      <c r="M48" s="1060"/>
      <c r="N48" s="1061"/>
      <c r="O48" s="628"/>
    </row>
    <row r="49" spans="1:15" x14ac:dyDescent="0.2">
      <c r="A49" s="628"/>
      <c r="B49" s="1062" t="s">
        <v>607</v>
      </c>
      <c r="C49" s="1063" t="s">
        <v>689</v>
      </c>
      <c r="D49" s="1165" t="s">
        <v>608</v>
      </c>
      <c r="E49" s="1063">
        <v>2015</v>
      </c>
      <c r="F49" s="1063"/>
      <c r="G49" s="1063"/>
      <c r="H49" s="1063"/>
      <c r="I49" s="1063"/>
      <c r="J49" s="1063">
        <v>2016</v>
      </c>
      <c r="K49" s="1063"/>
      <c r="L49" s="1063"/>
      <c r="M49" s="1063"/>
      <c r="N49" s="1064"/>
      <c r="O49" s="628"/>
    </row>
    <row r="50" spans="1:15" x14ac:dyDescent="0.2">
      <c r="A50" s="628"/>
      <c r="B50" s="1062"/>
      <c r="C50" s="1063"/>
      <c r="D50" s="1165"/>
      <c r="E50" s="1063" t="s">
        <v>611</v>
      </c>
      <c r="F50" s="1063"/>
      <c r="G50" s="1063"/>
      <c r="H50" s="1065" t="s">
        <v>724</v>
      </c>
      <c r="I50" s="1063" t="s">
        <v>663</v>
      </c>
      <c r="J50" s="1063" t="s">
        <v>611</v>
      </c>
      <c r="K50" s="1063"/>
      <c r="L50" s="1063"/>
      <c r="M50" s="1065" t="s">
        <v>724</v>
      </c>
      <c r="N50" s="1064" t="s">
        <v>917</v>
      </c>
      <c r="O50" s="628"/>
    </row>
    <row r="51" spans="1:15" x14ac:dyDescent="0.2">
      <c r="A51" s="628"/>
      <c r="B51" s="1062"/>
      <c r="C51" s="1063"/>
      <c r="D51" s="1165"/>
      <c r="E51" s="629" t="s">
        <v>613</v>
      </c>
      <c r="F51" s="629" t="s">
        <v>614</v>
      </c>
      <c r="G51" s="629" t="s">
        <v>725</v>
      </c>
      <c r="H51" s="1065"/>
      <c r="I51" s="1063"/>
      <c r="J51" s="629" t="s">
        <v>613</v>
      </c>
      <c r="K51" s="629" t="s">
        <v>614</v>
      </c>
      <c r="L51" s="629" t="s">
        <v>725</v>
      </c>
      <c r="M51" s="1065"/>
      <c r="N51" s="1064"/>
      <c r="O51" s="628"/>
    </row>
    <row r="52" spans="1:15" x14ac:dyDescent="0.2">
      <c r="A52" s="628"/>
      <c r="B52" s="1067" t="s">
        <v>638</v>
      </c>
      <c r="C52" s="1068" t="s">
        <v>593</v>
      </c>
      <c r="D52" s="681" t="s">
        <v>294</v>
      </c>
      <c r="E52" s="632">
        <v>5417</v>
      </c>
      <c r="F52" s="632">
        <v>201</v>
      </c>
      <c r="G52" s="632">
        <v>631</v>
      </c>
      <c r="H52" s="632">
        <v>24085</v>
      </c>
      <c r="I52" s="632">
        <v>9040.1740000000009</v>
      </c>
      <c r="J52" s="633">
        <v>7361</v>
      </c>
      <c r="K52" s="633">
        <v>200</v>
      </c>
      <c r="L52" s="633">
        <v>497</v>
      </c>
      <c r="M52" s="633">
        <v>30460</v>
      </c>
      <c r="N52" s="634">
        <v>6675.6509999999998</v>
      </c>
      <c r="O52" s="628"/>
    </row>
    <row r="53" spans="1:15" x14ac:dyDescent="0.2">
      <c r="A53" s="628"/>
      <c r="B53" s="1067"/>
      <c r="C53" s="1068"/>
      <c r="D53" s="681" t="s">
        <v>639</v>
      </c>
      <c r="E53" s="632">
        <v>43246</v>
      </c>
      <c r="F53" s="632">
        <v>1374</v>
      </c>
      <c r="G53" s="632">
        <v>237</v>
      </c>
      <c r="H53" s="632">
        <v>130182</v>
      </c>
      <c r="I53" s="632">
        <v>3828.3539999999998</v>
      </c>
      <c r="J53" s="633">
        <v>47631</v>
      </c>
      <c r="K53" s="633">
        <v>1237</v>
      </c>
      <c r="L53" s="633">
        <v>373</v>
      </c>
      <c r="M53" s="633">
        <v>141696</v>
      </c>
      <c r="N53" s="634">
        <v>6197.16</v>
      </c>
      <c r="O53" s="628"/>
    </row>
    <row r="54" spans="1:15" x14ac:dyDescent="0.2">
      <c r="A54" s="628"/>
      <c r="B54" s="1067"/>
      <c r="C54" s="1068"/>
      <c r="D54" s="681" t="s">
        <v>292</v>
      </c>
      <c r="E54" s="632">
        <v>6884</v>
      </c>
      <c r="F54" s="632">
        <v>49</v>
      </c>
      <c r="G54" s="632">
        <v>5498</v>
      </c>
      <c r="H54" s="632">
        <v>27544</v>
      </c>
      <c r="I54" s="632">
        <v>102884.74400000001</v>
      </c>
      <c r="J54" s="633">
        <v>11118</v>
      </c>
      <c r="K54" s="633">
        <v>30</v>
      </c>
      <c r="L54" s="633">
        <v>6163</v>
      </c>
      <c r="M54" s="633">
        <v>41264</v>
      </c>
      <c r="N54" s="634">
        <v>104930.996</v>
      </c>
      <c r="O54" s="628"/>
    </row>
    <row r="55" spans="1:15" x14ac:dyDescent="0.2">
      <c r="A55" s="628"/>
      <c r="B55" s="1067"/>
      <c r="C55" s="1068"/>
      <c r="D55" s="681" t="s">
        <v>918</v>
      </c>
      <c r="E55" s="632">
        <v>172</v>
      </c>
      <c r="F55" s="631">
        <v>0</v>
      </c>
      <c r="G55" s="631">
        <v>0</v>
      </c>
      <c r="H55" s="632">
        <v>506</v>
      </c>
      <c r="I55" s="631">
        <v>0</v>
      </c>
      <c r="J55" s="633">
        <v>197</v>
      </c>
      <c r="K55" s="631">
        <v>0</v>
      </c>
      <c r="L55" s="631">
        <v>0</v>
      </c>
      <c r="M55" s="633">
        <v>549</v>
      </c>
      <c r="N55" s="682">
        <v>0</v>
      </c>
      <c r="O55" s="628"/>
    </row>
    <row r="56" spans="1:15" x14ac:dyDescent="0.2">
      <c r="A56" s="628"/>
      <c r="B56" s="1067"/>
      <c r="C56" s="1068"/>
      <c r="D56" s="681" t="s">
        <v>919</v>
      </c>
      <c r="E56" s="632">
        <v>221</v>
      </c>
      <c r="F56" s="631">
        <v>0</v>
      </c>
      <c r="G56" s="631">
        <v>0</v>
      </c>
      <c r="H56" s="632">
        <v>739</v>
      </c>
      <c r="I56" s="631">
        <v>0</v>
      </c>
      <c r="J56" s="633">
        <v>270</v>
      </c>
      <c r="K56" s="631">
        <v>0</v>
      </c>
      <c r="L56" s="631">
        <v>0</v>
      </c>
      <c r="M56" s="633">
        <v>527</v>
      </c>
      <c r="N56" s="682">
        <v>0</v>
      </c>
      <c r="O56" s="628"/>
    </row>
    <row r="57" spans="1:15" x14ac:dyDescent="0.2">
      <c r="A57" s="628"/>
      <c r="B57" s="1067"/>
      <c r="C57" s="1068"/>
      <c r="D57" s="681" t="s">
        <v>920</v>
      </c>
      <c r="E57" s="632">
        <v>2873</v>
      </c>
      <c r="F57" s="631">
        <v>0</v>
      </c>
      <c r="G57" s="631">
        <v>0</v>
      </c>
      <c r="H57" s="632">
        <v>8215</v>
      </c>
      <c r="I57" s="631">
        <v>0</v>
      </c>
      <c r="J57" s="633">
        <v>3086</v>
      </c>
      <c r="K57" s="633">
        <v>2</v>
      </c>
      <c r="L57" s="631">
        <v>0</v>
      </c>
      <c r="M57" s="633">
        <v>8695</v>
      </c>
      <c r="N57" s="682">
        <v>0</v>
      </c>
      <c r="O57" s="628"/>
    </row>
    <row r="58" spans="1:15" x14ac:dyDescent="0.2">
      <c r="A58" s="628"/>
      <c r="B58" s="1067"/>
      <c r="C58" s="1068"/>
      <c r="D58" s="681" t="s">
        <v>921</v>
      </c>
      <c r="E58" s="632">
        <v>646</v>
      </c>
      <c r="F58" s="632">
        <v>5</v>
      </c>
      <c r="G58" s="631">
        <v>0</v>
      </c>
      <c r="H58" s="632">
        <v>1756</v>
      </c>
      <c r="I58" s="631">
        <v>0</v>
      </c>
      <c r="J58" s="633">
        <v>778</v>
      </c>
      <c r="K58" s="633">
        <v>1</v>
      </c>
      <c r="L58" s="631">
        <v>0</v>
      </c>
      <c r="M58" s="633">
        <v>2095</v>
      </c>
      <c r="N58" s="682">
        <v>0</v>
      </c>
      <c r="O58" s="628"/>
    </row>
    <row r="59" spans="1:15" x14ac:dyDescent="0.2">
      <c r="A59" s="628"/>
      <c r="B59" s="1067"/>
      <c r="C59" s="1068"/>
      <c r="D59" s="681" t="s">
        <v>922</v>
      </c>
      <c r="E59" s="632">
        <v>1440</v>
      </c>
      <c r="F59" s="631">
        <v>0</v>
      </c>
      <c r="G59" s="631">
        <v>0</v>
      </c>
      <c r="H59" s="632">
        <v>4540</v>
      </c>
      <c r="I59" s="631">
        <v>0</v>
      </c>
      <c r="J59" s="633">
        <v>1419</v>
      </c>
      <c r="K59" s="631">
        <v>0</v>
      </c>
      <c r="L59" s="631">
        <v>0</v>
      </c>
      <c r="M59" s="633">
        <v>4302</v>
      </c>
      <c r="N59" s="682">
        <v>0</v>
      </c>
      <c r="O59" s="628"/>
    </row>
    <row r="60" spans="1:15" x14ac:dyDescent="0.2">
      <c r="A60" s="628"/>
      <c r="B60" s="1067"/>
      <c r="C60" s="1068"/>
      <c r="D60" s="681" t="s">
        <v>923</v>
      </c>
      <c r="E60" s="632">
        <v>2484</v>
      </c>
      <c r="F60" s="631">
        <v>0</v>
      </c>
      <c r="G60" s="631">
        <v>0</v>
      </c>
      <c r="H60" s="632">
        <v>7647</v>
      </c>
      <c r="I60" s="631">
        <v>0</v>
      </c>
      <c r="J60" s="633">
        <v>2033</v>
      </c>
      <c r="K60" s="631">
        <v>0</v>
      </c>
      <c r="L60" s="631">
        <v>0</v>
      </c>
      <c r="M60" s="633">
        <v>6116</v>
      </c>
      <c r="N60" s="682">
        <v>0</v>
      </c>
      <c r="O60" s="628"/>
    </row>
    <row r="61" spans="1:15" x14ac:dyDescent="0.2">
      <c r="A61" s="628"/>
      <c r="B61" s="1067"/>
      <c r="C61" s="635"/>
      <c r="D61" s="733" t="s">
        <v>596</v>
      </c>
      <c r="E61" s="637">
        <v>63383</v>
      </c>
      <c r="F61" s="637">
        <v>1629</v>
      </c>
      <c r="G61" s="637">
        <v>6366</v>
      </c>
      <c r="H61" s="637">
        <v>205214</v>
      </c>
      <c r="I61" s="637">
        <v>115753.27200000001</v>
      </c>
      <c r="J61" s="637">
        <v>73893</v>
      </c>
      <c r="K61" s="637">
        <v>1470</v>
      </c>
      <c r="L61" s="637">
        <v>7033</v>
      </c>
      <c r="M61" s="637">
        <v>235704</v>
      </c>
      <c r="N61" s="638">
        <v>117803.807</v>
      </c>
      <c r="O61" s="628"/>
    </row>
    <row r="62" spans="1:15" x14ac:dyDescent="0.2">
      <c r="A62" s="628"/>
      <c r="B62" s="1067"/>
      <c r="C62" s="1068" t="s">
        <v>597</v>
      </c>
      <c r="D62" s="681" t="s">
        <v>294</v>
      </c>
      <c r="E62" s="632">
        <v>6261</v>
      </c>
      <c r="F62" s="632">
        <v>197</v>
      </c>
      <c r="G62" s="632">
        <v>613</v>
      </c>
      <c r="H62" s="632">
        <v>28018</v>
      </c>
      <c r="I62" s="633">
        <v>1531.502</v>
      </c>
      <c r="J62" s="633">
        <v>7970</v>
      </c>
      <c r="K62" s="633">
        <v>201</v>
      </c>
      <c r="L62" s="633">
        <v>397</v>
      </c>
      <c r="M62" s="633">
        <v>31760</v>
      </c>
      <c r="N62" s="634">
        <v>715.65899999999999</v>
      </c>
      <c r="O62" s="628"/>
    </row>
    <row r="63" spans="1:15" x14ac:dyDescent="0.2">
      <c r="A63" s="628"/>
      <c r="B63" s="1067"/>
      <c r="C63" s="1068"/>
      <c r="D63" s="681" t="s">
        <v>639</v>
      </c>
      <c r="E63" s="632">
        <v>44816</v>
      </c>
      <c r="F63" s="632">
        <v>1336</v>
      </c>
      <c r="G63" s="632">
        <v>238</v>
      </c>
      <c r="H63" s="632">
        <v>130614</v>
      </c>
      <c r="I63" s="633">
        <v>512.75400000000002</v>
      </c>
      <c r="J63" s="633">
        <v>48558</v>
      </c>
      <c r="K63" s="633">
        <v>1178</v>
      </c>
      <c r="L63" s="633">
        <v>357</v>
      </c>
      <c r="M63" s="633">
        <v>142611</v>
      </c>
      <c r="N63" s="634">
        <v>859.10299999999995</v>
      </c>
      <c r="O63" s="628"/>
    </row>
    <row r="64" spans="1:15" x14ac:dyDescent="0.2">
      <c r="A64" s="628"/>
      <c r="B64" s="1067"/>
      <c r="C64" s="1068"/>
      <c r="D64" s="681" t="s">
        <v>292</v>
      </c>
      <c r="E64" s="632">
        <v>7656</v>
      </c>
      <c r="F64" s="632">
        <v>43</v>
      </c>
      <c r="G64" s="632">
        <v>4712</v>
      </c>
      <c r="H64" s="632">
        <v>29250</v>
      </c>
      <c r="I64" s="633">
        <v>20794.975999999999</v>
      </c>
      <c r="J64" s="633">
        <v>12149</v>
      </c>
      <c r="K64" s="633">
        <v>38</v>
      </c>
      <c r="L64" s="633">
        <v>5786</v>
      </c>
      <c r="M64" s="633">
        <v>44358</v>
      </c>
      <c r="N64" s="634">
        <v>37554.03</v>
      </c>
      <c r="O64" s="628"/>
    </row>
    <row r="65" spans="1:15" x14ac:dyDescent="0.2">
      <c r="A65" s="628"/>
      <c r="B65" s="1067"/>
      <c r="C65" s="1068"/>
      <c r="D65" s="681" t="s">
        <v>918</v>
      </c>
      <c r="E65" s="632">
        <v>192</v>
      </c>
      <c r="F65" s="631">
        <v>0</v>
      </c>
      <c r="G65" s="631">
        <v>0</v>
      </c>
      <c r="H65" s="632">
        <v>545</v>
      </c>
      <c r="I65" s="631">
        <v>0</v>
      </c>
      <c r="J65" s="633">
        <v>299</v>
      </c>
      <c r="K65" s="631">
        <v>0</v>
      </c>
      <c r="L65" s="631">
        <v>0</v>
      </c>
      <c r="M65" s="633">
        <v>874</v>
      </c>
      <c r="N65" s="682">
        <v>0</v>
      </c>
      <c r="O65" s="628"/>
    </row>
    <row r="66" spans="1:15" x14ac:dyDescent="0.2">
      <c r="A66" s="628"/>
      <c r="B66" s="1067"/>
      <c r="C66" s="1068"/>
      <c r="D66" s="681" t="s">
        <v>919</v>
      </c>
      <c r="E66" s="632">
        <v>210</v>
      </c>
      <c r="F66" s="632">
        <v>1</v>
      </c>
      <c r="G66" s="631">
        <v>0</v>
      </c>
      <c r="H66" s="632">
        <v>698</v>
      </c>
      <c r="I66" s="631">
        <v>0</v>
      </c>
      <c r="J66" s="633">
        <v>291</v>
      </c>
      <c r="K66" s="631">
        <v>0</v>
      </c>
      <c r="L66" s="631">
        <v>0</v>
      </c>
      <c r="M66" s="633">
        <v>505</v>
      </c>
      <c r="N66" s="682">
        <v>0</v>
      </c>
      <c r="O66" s="628"/>
    </row>
    <row r="67" spans="1:15" x14ac:dyDescent="0.2">
      <c r="A67" s="628"/>
      <c r="B67" s="1067"/>
      <c r="C67" s="1068"/>
      <c r="D67" s="681" t="s">
        <v>924</v>
      </c>
      <c r="E67" s="632">
        <v>2124</v>
      </c>
      <c r="F67" s="631">
        <v>0</v>
      </c>
      <c r="G67" s="631">
        <v>0</v>
      </c>
      <c r="H67" s="632">
        <v>5749</v>
      </c>
      <c r="I67" s="631">
        <v>0</v>
      </c>
      <c r="J67" s="633">
        <v>2289</v>
      </c>
      <c r="K67" s="633">
        <v>4</v>
      </c>
      <c r="L67" s="631">
        <v>0</v>
      </c>
      <c r="M67" s="633">
        <v>6356</v>
      </c>
      <c r="N67" s="682">
        <v>0</v>
      </c>
      <c r="O67" s="628"/>
    </row>
    <row r="68" spans="1:15" x14ac:dyDescent="0.2">
      <c r="A68" s="628"/>
      <c r="B68" s="1067"/>
      <c r="C68" s="1068"/>
      <c r="D68" s="681" t="s">
        <v>921</v>
      </c>
      <c r="E68" s="632">
        <v>1023</v>
      </c>
      <c r="F68" s="632">
        <v>15</v>
      </c>
      <c r="G68" s="631">
        <v>0</v>
      </c>
      <c r="H68" s="632">
        <v>2776</v>
      </c>
      <c r="I68" s="631">
        <v>0</v>
      </c>
      <c r="J68" s="633">
        <v>1290</v>
      </c>
      <c r="K68" s="633">
        <v>5</v>
      </c>
      <c r="L68" s="631">
        <v>0</v>
      </c>
      <c r="M68" s="633">
        <v>4002</v>
      </c>
      <c r="N68" s="682">
        <v>0</v>
      </c>
      <c r="O68" s="628"/>
    </row>
    <row r="69" spans="1:15" x14ac:dyDescent="0.2">
      <c r="A69" s="628"/>
      <c r="B69" s="1067"/>
      <c r="C69" s="1068"/>
      <c r="D69" s="681" t="s">
        <v>922</v>
      </c>
      <c r="E69" s="632">
        <v>1399</v>
      </c>
      <c r="F69" s="631">
        <v>0</v>
      </c>
      <c r="G69" s="631">
        <v>0</v>
      </c>
      <c r="H69" s="632">
        <v>4449</v>
      </c>
      <c r="I69" s="631">
        <v>0</v>
      </c>
      <c r="J69" s="633">
        <v>1322</v>
      </c>
      <c r="K69" s="631">
        <v>0</v>
      </c>
      <c r="L69" s="631">
        <v>0</v>
      </c>
      <c r="M69" s="633">
        <v>3988</v>
      </c>
      <c r="N69" s="682">
        <v>0</v>
      </c>
      <c r="O69" s="628"/>
    </row>
    <row r="70" spans="1:15" x14ac:dyDescent="0.2">
      <c r="A70" s="628"/>
      <c r="B70" s="1067"/>
      <c r="C70" s="1068"/>
      <c r="D70" s="681" t="s">
        <v>923</v>
      </c>
      <c r="E70" s="632">
        <v>1970</v>
      </c>
      <c r="F70" s="631">
        <v>0</v>
      </c>
      <c r="G70" s="631">
        <v>0</v>
      </c>
      <c r="H70" s="632">
        <v>5990</v>
      </c>
      <c r="I70" s="631">
        <v>0</v>
      </c>
      <c r="J70" s="633">
        <v>1725</v>
      </c>
      <c r="K70" s="631">
        <v>0</v>
      </c>
      <c r="L70" s="631">
        <v>0</v>
      </c>
      <c r="M70" s="633">
        <v>5194</v>
      </c>
      <c r="N70" s="682">
        <v>0</v>
      </c>
      <c r="O70" s="628"/>
    </row>
    <row r="71" spans="1:15" x14ac:dyDescent="0.2">
      <c r="A71" s="628"/>
      <c r="B71" s="1067"/>
      <c r="C71" s="635"/>
      <c r="D71" s="733" t="s">
        <v>599</v>
      </c>
      <c r="E71" s="637">
        <v>65651</v>
      </c>
      <c r="F71" s="637">
        <v>1592</v>
      </c>
      <c r="G71" s="637">
        <v>5563</v>
      </c>
      <c r="H71" s="637">
        <v>208089</v>
      </c>
      <c r="I71" s="637">
        <v>22839.232</v>
      </c>
      <c r="J71" s="637">
        <v>75893</v>
      </c>
      <c r="K71" s="637">
        <v>1426</v>
      </c>
      <c r="L71" s="637">
        <v>6540</v>
      </c>
      <c r="M71" s="637">
        <v>239648</v>
      </c>
      <c r="N71" s="638">
        <v>39128.792000000001</v>
      </c>
      <c r="O71" s="628"/>
    </row>
    <row r="72" spans="1:15" ht="13.5" thickBot="1" x14ac:dyDescent="0.25">
      <c r="A72" s="628"/>
      <c r="B72" s="1069" t="s">
        <v>646</v>
      </c>
      <c r="C72" s="1070"/>
      <c r="D72" s="1070"/>
      <c r="E72" s="598">
        <v>129034</v>
      </c>
      <c r="F72" s="598">
        <v>3221</v>
      </c>
      <c r="G72" s="598">
        <v>11929</v>
      </c>
      <c r="H72" s="598">
        <v>413303</v>
      </c>
      <c r="I72" s="598">
        <v>138592.50400000002</v>
      </c>
      <c r="J72" s="598">
        <v>149786</v>
      </c>
      <c r="K72" s="598">
        <v>2896</v>
      </c>
      <c r="L72" s="598">
        <v>13573</v>
      </c>
      <c r="M72" s="598">
        <v>475352</v>
      </c>
      <c r="N72" s="640">
        <v>156932.59899999999</v>
      </c>
      <c r="O72" s="628"/>
    </row>
    <row r="73" spans="1:15" ht="12.75" customHeight="1" x14ac:dyDescent="0.2">
      <c r="A73" s="628"/>
      <c r="B73" s="1109" t="s">
        <v>726</v>
      </c>
      <c r="C73" s="1109"/>
      <c r="D73" s="1109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628"/>
    </row>
    <row r="74" spans="1:15" ht="12.75" customHeight="1" x14ac:dyDescent="0.2">
      <c r="A74" s="628"/>
      <c r="B74" s="1071" t="s">
        <v>925</v>
      </c>
      <c r="C74" s="1071"/>
      <c r="D74" s="1071"/>
      <c r="E74" s="1071"/>
      <c r="F74" s="1071"/>
      <c r="G74" s="1071"/>
      <c r="H74" s="1071"/>
      <c r="I74" s="1071"/>
      <c r="J74" s="1071"/>
      <c r="K74" s="1071"/>
      <c r="L74" s="1071"/>
      <c r="M74" s="1071"/>
      <c r="N74" s="1129"/>
      <c r="O74" s="734"/>
    </row>
  </sheetData>
  <mergeCells count="42">
    <mergeCell ref="B2:K2"/>
    <mergeCell ref="B4:B5"/>
    <mergeCell ref="C4:C5"/>
    <mergeCell ref="D4:H4"/>
    <mergeCell ref="I4:I5"/>
    <mergeCell ref="J4:J5"/>
    <mergeCell ref="J18:J19"/>
    <mergeCell ref="K18:K19"/>
    <mergeCell ref="B6:B9"/>
    <mergeCell ref="B10:C10"/>
    <mergeCell ref="B11:B13"/>
    <mergeCell ref="B14:C14"/>
    <mergeCell ref="B15:C15"/>
    <mergeCell ref="B16:J16"/>
    <mergeCell ref="B46:I46"/>
    <mergeCell ref="B18:B19"/>
    <mergeCell ref="C18:C19"/>
    <mergeCell ref="D18:D19"/>
    <mergeCell ref="E18:I18"/>
    <mergeCell ref="B20:B25"/>
    <mergeCell ref="B27:B32"/>
    <mergeCell ref="B34:D34"/>
    <mergeCell ref="B35:K35"/>
    <mergeCell ref="B38:I38"/>
    <mergeCell ref="B48:N48"/>
    <mergeCell ref="B49:B51"/>
    <mergeCell ref="C49:C51"/>
    <mergeCell ref="D49:D51"/>
    <mergeCell ref="E49:I49"/>
    <mergeCell ref="J49:N49"/>
    <mergeCell ref="E50:G50"/>
    <mergeCell ref="H50:H51"/>
    <mergeCell ref="I50:I51"/>
    <mergeCell ref="J50:L50"/>
    <mergeCell ref="B73:N73"/>
    <mergeCell ref="B74:N74"/>
    <mergeCell ref="M50:M51"/>
    <mergeCell ref="N50:N51"/>
    <mergeCell ref="B52:B71"/>
    <mergeCell ref="C52:C60"/>
    <mergeCell ref="C62:C70"/>
    <mergeCell ref="B72:D7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workbookViewId="0">
      <selection activeCell="B55" sqref="B55"/>
    </sheetView>
  </sheetViews>
  <sheetFormatPr baseColWidth="10" defaultRowHeight="12.75" x14ac:dyDescent="0.2"/>
  <cols>
    <col min="2" max="2" width="26.140625" customWidth="1"/>
    <col min="3" max="3" width="17.42578125" bestFit="1" customWidth="1"/>
    <col min="4" max="4" width="40.28515625" customWidth="1"/>
    <col min="5" max="7" width="6.140625" bestFit="1" customWidth="1"/>
    <col min="8" max="8" width="10.42578125" bestFit="1" customWidth="1"/>
    <col min="9" max="9" width="18" bestFit="1" customWidth="1"/>
    <col min="10" max="11" width="20" bestFit="1" customWidth="1"/>
  </cols>
  <sheetData>
    <row r="2" spans="2:12" ht="15" x14ac:dyDescent="0.25">
      <c r="B2" s="1128" t="s">
        <v>926</v>
      </c>
      <c r="C2" s="1128"/>
      <c r="D2" s="1128"/>
      <c r="E2" s="1128"/>
      <c r="F2" s="1128"/>
      <c r="G2" s="1128"/>
      <c r="H2" s="1128"/>
      <c r="I2" s="1128"/>
      <c r="J2" s="1128"/>
      <c r="K2" s="1128"/>
    </row>
    <row r="3" spans="2:12" ht="13.5" thickBot="1" x14ac:dyDescent="0.25"/>
    <row r="4" spans="2:12" ht="15" x14ac:dyDescent="0.25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424"/>
      <c r="L4" s="424"/>
    </row>
    <row r="5" spans="2:12" ht="15" x14ac:dyDescent="0.25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424"/>
      <c r="L5" s="424"/>
    </row>
    <row r="6" spans="2:12" ht="15" x14ac:dyDescent="0.25">
      <c r="B6" s="1166" t="s">
        <v>692</v>
      </c>
      <c r="C6" s="587" t="s">
        <v>681</v>
      </c>
      <c r="D6" s="666">
        <v>41</v>
      </c>
      <c r="E6" s="666">
        <v>38</v>
      </c>
      <c r="F6" s="666">
        <v>29</v>
      </c>
      <c r="G6" s="666">
        <v>74</v>
      </c>
      <c r="H6" s="666">
        <v>33</v>
      </c>
      <c r="I6" s="667">
        <v>0.55000000000000004</v>
      </c>
      <c r="J6" s="596">
        <v>-0.55405405405405406</v>
      </c>
      <c r="K6" s="231"/>
      <c r="L6" s="424"/>
    </row>
    <row r="7" spans="2:12" ht="24" x14ac:dyDescent="0.25">
      <c r="B7" s="1167"/>
      <c r="C7" s="587" t="s">
        <v>693</v>
      </c>
      <c r="D7" s="666">
        <v>1</v>
      </c>
      <c r="E7" s="666">
        <v>3</v>
      </c>
      <c r="F7" s="666">
        <v>36</v>
      </c>
      <c r="G7" s="666">
        <v>68</v>
      </c>
      <c r="H7" s="666">
        <v>27</v>
      </c>
      <c r="I7" s="667">
        <v>0.45</v>
      </c>
      <c r="J7" s="596">
        <v>-0.60294117647058831</v>
      </c>
      <c r="K7" s="231"/>
      <c r="L7" s="424"/>
    </row>
    <row r="8" spans="2:12" ht="15" x14ac:dyDescent="0.25">
      <c r="B8" s="1167"/>
      <c r="C8" s="587" t="s">
        <v>683</v>
      </c>
      <c r="D8" s="666">
        <v>0</v>
      </c>
      <c r="E8" s="666">
        <v>0</v>
      </c>
      <c r="F8" s="666">
        <v>0</v>
      </c>
      <c r="G8" s="666">
        <v>2</v>
      </c>
      <c r="H8" s="666">
        <v>0</v>
      </c>
      <c r="I8" s="667">
        <v>0</v>
      </c>
      <c r="J8" s="596">
        <v>-1</v>
      </c>
      <c r="K8" s="231"/>
      <c r="L8" s="424"/>
    </row>
    <row r="9" spans="2:12" ht="15" x14ac:dyDescent="0.25">
      <c r="B9" s="1167"/>
      <c r="C9" s="587" t="s">
        <v>684</v>
      </c>
      <c r="D9" s="666">
        <v>1</v>
      </c>
      <c r="E9" s="666">
        <v>0</v>
      </c>
      <c r="F9" s="666">
        <v>0</v>
      </c>
      <c r="G9" s="666">
        <v>0</v>
      </c>
      <c r="H9" s="666">
        <v>0</v>
      </c>
      <c r="I9" s="667">
        <v>0</v>
      </c>
      <c r="J9" s="596" t="s">
        <v>257</v>
      </c>
      <c r="K9" s="231"/>
      <c r="L9" s="424"/>
    </row>
    <row r="10" spans="2:12" ht="15" x14ac:dyDescent="0.25">
      <c r="B10" s="1168" t="s">
        <v>694</v>
      </c>
      <c r="C10" s="1169"/>
      <c r="D10" s="668">
        <v>43</v>
      </c>
      <c r="E10" s="668">
        <v>41</v>
      </c>
      <c r="F10" s="668">
        <v>65</v>
      </c>
      <c r="G10" s="668">
        <v>144</v>
      </c>
      <c r="H10" s="668">
        <v>60</v>
      </c>
      <c r="I10" s="669">
        <v>1</v>
      </c>
      <c r="J10" s="594">
        <v>-0.58333333333333326</v>
      </c>
      <c r="K10" s="231"/>
      <c r="L10" s="424"/>
    </row>
    <row r="11" spans="2:12" ht="15" x14ac:dyDescent="0.25">
      <c r="B11" s="1166" t="s">
        <v>695</v>
      </c>
      <c r="C11" s="587" t="s">
        <v>672</v>
      </c>
      <c r="D11" s="666">
        <v>1374</v>
      </c>
      <c r="E11" s="666">
        <v>1770</v>
      </c>
      <c r="F11" s="666">
        <v>1058</v>
      </c>
      <c r="G11" s="666">
        <v>1217</v>
      </c>
      <c r="H11" s="666">
        <v>1698</v>
      </c>
      <c r="I11" s="667">
        <v>1</v>
      </c>
      <c r="J11" s="596">
        <v>0.39523418241577657</v>
      </c>
      <c r="K11" s="231"/>
      <c r="L11" s="424"/>
    </row>
    <row r="12" spans="2:12" ht="15" x14ac:dyDescent="0.25">
      <c r="B12" s="1167"/>
      <c r="C12" s="587" t="s">
        <v>674</v>
      </c>
      <c r="D12" s="666">
        <v>0</v>
      </c>
      <c r="E12" s="666">
        <v>0</v>
      </c>
      <c r="F12" s="666">
        <v>1</v>
      </c>
      <c r="G12" s="666">
        <v>0</v>
      </c>
      <c r="H12" s="666">
        <v>0</v>
      </c>
      <c r="I12" s="667">
        <v>0</v>
      </c>
      <c r="J12" s="596" t="s">
        <v>257</v>
      </c>
      <c r="K12" s="231"/>
      <c r="L12" s="424"/>
    </row>
    <row r="13" spans="2:12" ht="15" x14ac:dyDescent="0.25">
      <c r="B13" s="1123" t="s">
        <v>696</v>
      </c>
      <c r="C13" s="1124"/>
      <c r="D13" s="668">
        <v>1374</v>
      </c>
      <c r="E13" s="668">
        <v>1770</v>
      </c>
      <c r="F13" s="668">
        <v>1059</v>
      </c>
      <c r="G13" s="668">
        <v>1217</v>
      </c>
      <c r="H13" s="668">
        <v>1698</v>
      </c>
      <c r="I13" s="669">
        <v>1</v>
      </c>
      <c r="J13" s="594">
        <v>0.39523418241577657</v>
      </c>
      <c r="K13" s="231"/>
      <c r="L13" s="424"/>
    </row>
    <row r="14" spans="2:12" ht="15.75" thickBot="1" x14ac:dyDescent="0.3">
      <c r="B14" s="1093" t="s">
        <v>927</v>
      </c>
      <c r="C14" s="1094"/>
      <c r="D14" s="671">
        <v>1417</v>
      </c>
      <c r="E14" s="671">
        <v>1811</v>
      </c>
      <c r="F14" s="671">
        <v>1124</v>
      </c>
      <c r="G14" s="671">
        <v>1361</v>
      </c>
      <c r="H14" s="671">
        <v>1758</v>
      </c>
      <c r="I14" s="672"/>
      <c r="J14" s="600">
        <v>0.29169728141072748</v>
      </c>
      <c r="K14" s="231"/>
      <c r="L14" s="424"/>
    </row>
    <row r="15" spans="2:12" ht="15" x14ac:dyDescent="0.25">
      <c r="B15" s="1079" t="s">
        <v>20</v>
      </c>
      <c r="C15" s="1079"/>
      <c r="D15" s="1079"/>
      <c r="E15" s="1079"/>
      <c r="F15" s="1079"/>
      <c r="G15" s="1079"/>
      <c r="H15" s="1079"/>
      <c r="I15" s="1079"/>
      <c r="J15" s="1079"/>
      <c r="K15" s="424"/>
      <c r="L15" s="424"/>
    </row>
    <row r="16" spans="2:12" ht="15" x14ac:dyDescent="0.25"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</row>
    <row r="17" spans="2:12" ht="15.75" thickBot="1" x14ac:dyDescent="0.3"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</row>
    <row r="18" spans="2:12" ht="15" x14ac:dyDescent="0.25">
      <c r="B18" s="1059" t="s">
        <v>697</v>
      </c>
      <c r="C18" s="1060" t="s">
        <v>25</v>
      </c>
      <c r="D18" s="1060" t="s">
        <v>26</v>
      </c>
      <c r="E18" s="1125" t="s">
        <v>698</v>
      </c>
      <c r="F18" s="1125"/>
      <c r="G18" s="1125"/>
      <c r="H18" s="1125"/>
      <c r="I18" s="1125"/>
      <c r="J18" s="1126" t="s">
        <v>5</v>
      </c>
      <c r="K18" s="1117" t="s">
        <v>6</v>
      </c>
      <c r="L18" s="424"/>
    </row>
    <row r="19" spans="2:12" ht="15" customHeight="1" x14ac:dyDescent="0.25">
      <c r="B19" s="1062"/>
      <c r="C19" s="1063"/>
      <c r="D19" s="1063"/>
      <c r="E19" s="601" t="s">
        <v>92</v>
      </c>
      <c r="F19" s="601" t="s">
        <v>93</v>
      </c>
      <c r="G19" s="601" t="s">
        <v>94</v>
      </c>
      <c r="H19" s="601" t="s">
        <v>95</v>
      </c>
      <c r="I19" s="601" t="s">
        <v>96</v>
      </c>
      <c r="J19" s="1127"/>
      <c r="K19" s="1066"/>
      <c r="L19" s="424"/>
    </row>
    <row r="20" spans="2:12" ht="13.9" customHeight="1" x14ac:dyDescent="0.2">
      <c r="B20" s="1091" t="s">
        <v>699</v>
      </c>
      <c r="C20" s="713" t="s">
        <v>41</v>
      </c>
      <c r="D20" s="716" t="s">
        <v>42</v>
      </c>
      <c r="E20" s="603">
        <v>1.8562903900000001</v>
      </c>
      <c r="F20" s="603">
        <v>4.8369560499999995</v>
      </c>
      <c r="G20" s="603">
        <v>0.12605697999999999</v>
      </c>
      <c r="H20" s="603">
        <v>21.136185090000001</v>
      </c>
      <c r="I20" s="603">
        <v>58.388649780000001</v>
      </c>
      <c r="J20" s="604">
        <v>0.24877894243144699</v>
      </c>
      <c r="K20" s="605">
        <v>1.7624970888254081</v>
      </c>
      <c r="L20" s="231"/>
    </row>
    <row r="21" spans="2:12" x14ac:dyDescent="0.2">
      <c r="B21" s="1111"/>
      <c r="C21" s="713" t="s">
        <v>928</v>
      </c>
      <c r="D21" s="232" t="s">
        <v>929</v>
      </c>
      <c r="E21" s="603">
        <v>65.244249629999999</v>
      </c>
      <c r="F21" s="603">
        <v>79.536058189999991</v>
      </c>
      <c r="G21" s="603">
        <v>78.474433969999993</v>
      </c>
      <c r="H21" s="603">
        <v>70.062730049999999</v>
      </c>
      <c r="I21" s="603">
        <v>48.003061420000002</v>
      </c>
      <c r="J21" s="604">
        <v>0.20452863524907142</v>
      </c>
      <c r="K21" s="605">
        <v>-0.31485596713484043</v>
      </c>
      <c r="L21" s="231"/>
    </row>
    <row r="22" spans="2:12" x14ac:dyDescent="0.2">
      <c r="B22" s="1111"/>
      <c r="C22" s="713" t="s">
        <v>930</v>
      </c>
      <c r="D22" s="232" t="s">
        <v>931</v>
      </c>
      <c r="E22" s="603">
        <v>35.965424230000004</v>
      </c>
      <c r="F22" s="603">
        <v>26.515065190000001</v>
      </c>
      <c r="G22" s="603">
        <v>40.985776090000002</v>
      </c>
      <c r="H22" s="603">
        <v>39.025972289999999</v>
      </c>
      <c r="I22" s="603">
        <v>43.15038405</v>
      </c>
      <c r="J22" s="604">
        <v>0.18385263146034986</v>
      </c>
      <c r="K22" s="605">
        <v>0.10568376693735404</v>
      </c>
      <c r="L22" s="231"/>
    </row>
    <row r="23" spans="2:12" ht="24" x14ac:dyDescent="0.2">
      <c r="B23" s="1111"/>
      <c r="C23" s="713" t="s">
        <v>47</v>
      </c>
      <c r="D23" s="716" t="s">
        <v>886</v>
      </c>
      <c r="E23" s="603">
        <v>1.4524058900000001</v>
      </c>
      <c r="F23" s="603">
        <v>2.1965503599999998</v>
      </c>
      <c r="G23" s="603">
        <v>0.99329806000000009</v>
      </c>
      <c r="H23" s="603">
        <v>6.9448041900000002</v>
      </c>
      <c r="I23" s="603">
        <v>24.345282649999998</v>
      </c>
      <c r="J23" s="604">
        <v>0.10372895577620009</v>
      </c>
      <c r="K23" s="605">
        <v>2.5055391028958582</v>
      </c>
      <c r="L23" s="231"/>
    </row>
    <row r="24" spans="2:12" x14ac:dyDescent="0.2">
      <c r="B24" s="1111"/>
      <c r="C24" s="713" t="s">
        <v>932</v>
      </c>
      <c r="D24" s="232" t="s">
        <v>933</v>
      </c>
      <c r="E24" s="603">
        <v>5.88807233</v>
      </c>
      <c r="F24" s="603">
        <v>7.57187009</v>
      </c>
      <c r="G24" s="603">
        <v>9.9766043199999999</v>
      </c>
      <c r="H24" s="603">
        <v>10.27892143</v>
      </c>
      <c r="I24" s="603">
        <v>9.1419962099999985</v>
      </c>
      <c r="J24" s="604">
        <v>3.8951682517158151E-2</v>
      </c>
      <c r="K24" s="605">
        <v>-0.11060744337258754</v>
      </c>
      <c r="L24" s="231"/>
    </row>
    <row r="25" spans="2:12" x14ac:dyDescent="0.2">
      <c r="B25" s="1111"/>
      <c r="C25" s="714" t="s">
        <v>85</v>
      </c>
      <c r="D25" s="715"/>
      <c r="E25" s="603">
        <v>176.60464792000002</v>
      </c>
      <c r="F25" s="603">
        <v>141.23588478000005</v>
      </c>
      <c r="G25" s="603">
        <v>127.42091600000001</v>
      </c>
      <c r="H25" s="603">
        <v>55.435824300000007</v>
      </c>
      <c r="I25" s="603">
        <v>51.671558409999989</v>
      </c>
      <c r="J25" s="604">
        <v>0.22015915256577351</v>
      </c>
      <c r="K25" s="605">
        <v>-6.7903128302540972E-2</v>
      </c>
      <c r="L25" s="231"/>
    </row>
    <row r="26" spans="2:12" ht="15" customHeight="1" x14ac:dyDescent="0.2">
      <c r="B26" s="590"/>
      <c r="C26" s="1152" t="s">
        <v>14</v>
      </c>
      <c r="D26" s="1153"/>
      <c r="E26" s="607">
        <v>287.01109039000005</v>
      </c>
      <c r="F26" s="607">
        <v>261.89238466000006</v>
      </c>
      <c r="G26" s="607">
        <v>257.97708541999998</v>
      </c>
      <c r="H26" s="607">
        <v>202.88443735000001</v>
      </c>
      <c r="I26" s="607">
        <v>234.70093251999998</v>
      </c>
      <c r="J26" s="608">
        <v>1</v>
      </c>
      <c r="K26" s="609">
        <v>0.15682077731330724</v>
      </c>
      <c r="L26" s="231"/>
    </row>
    <row r="27" spans="2:12" ht="24" customHeight="1" x14ac:dyDescent="0.2">
      <c r="B27" s="1091" t="s">
        <v>708</v>
      </c>
      <c r="C27" s="713" t="s">
        <v>934</v>
      </c>
      <c r="D27" s="232" t="s">
        <v>935</v>
      </c>
      <c r="E27" s="603">
        <v>0</v>
      </c>
      <c r="F27" s="603">
        <v>0</v>
      </c>
      <c r="G27" s="603">
        <v>0</v>
      </c>
      <c r="H27" s="603">
        <v>0.51361597000000003</v>
      </c>
      <c r="I27" s="603">
        <v>1.1671721900000001</v>
      </c>
      <c r="J27" s="604">
        <v>0.49411325719930049</v>
      </c>
      <c r="K27" s="605">
        <v>1.2724608621495941</v>
      </c>
      <c r="L27" s="231"/>
    </row>
    <row r="28" spans="2:12" ht="24" x14ac:dyDescent="0.2">
      <c r="B28" s="1111"/>
      <c r="C28" s="713" t="s">
        <v>936</v>
      </c>
      <c r="D28" s="232" t="s">
        <v>937</v>
      </c>
      <c r="E28" s="603">
        <v>0</v>
      </c>
      <c r="F28" s="603">
        <v>0</v>
      </c>
      <c r="G28" s="603">
        <v>0</v>
      </c>
      <c r="H28" s="603">
        <v>0.33358206000000001</v>
      </c>
      <c r="I28" s="603">
        <v>0.34371977000000004</v>
      </c>
      <c r="J28" s="604">
        <v>0.1455110878871218</v>
      </c>
      <c r="K28" s="605">
        <v>3.0390453251592842E-2</v>
      </c>
      <c r="L28" s="231"/>
    </row>
    <row r="29" spans="2:12" x14ac:dyDescent="0.2">
      <c r="B29" s="1111"/>
      <c r="C29" s="713" t="s">
        <v>938</v>
      </c>
      <c r="D29" s="232" t="s">
        <v>939</v>
      </c>
      <c r="E29" s="603">
        <v>0</v>
      </c>
      <c r="F29" s="603">
        <v>0</v>
      </c>
      <c r="G29" s="603">
        <v>0</v>
      </c>
      <c r="H29" s="603">
        <v>0</v>
      </c>
      <c r="I29" s="603">
        <v>0.28747388000000001</v>
      </c>
      <c r="J29" s="604">
        <v>0.12169982837452702</v>
      </c>
      <c r="K29" s="605" t="s">
        <v>257</v>
      </c>
      <c r="L29" s="231"/>
    </row>
    <row r="30" spans="2:12" ht="24" x14ac:dyDescent="0.2">
      <c r="B30" s="1111"/>
      <c r="C30" s="602" t="s">
        <v>839</v>
      </c>
      <c r="D30" s="610" t="s">
        <v>375</v>
      </c>
      <c r="E30" s="603">
        <v>0.41668725000000001</v>
      </c>
      <c r="F30" s="603">
        <v>0.39758335</v>
      </c>
      <c r="G30" s="603">
        <v>9.6168389999999992E-2</v>
      </c>
      <c r="H30" s="603">
        <v>0.14201178</v>
      </c>
      <c r="I30" s="603">
        <v>0.14013998999999999</v>
      </c>
      <c r="J30" s="604">
        <v>5.9327173416269786E-2</v>
      </c>
      <c r="K30" s="605">
        <v>-1.318052629155142E-2</v>
      </c>
      <c r="L30" s="231"/>
    </row>
    <row r="31" spans="2:12" ht="48" x14ac:dyDescent="0.2">
      <c r="B31" s="1111"/>
      <c r="C31" s="713" t="s">
        <v>940</v>
      </c>
      <c r="D31" s="232" t="s">
        <v>941</v>
      </c>
      <c r="E31" s="603">
        <v>0.27073246000000001</v>
      </c>
      <c r="F31" s="603">
        <v>0</v>
      </c>
      <c r="G31" s="603">
        <v>4.4213139999999998E-2</v>
      </c>
      <c r="H31" s="603">
        <v>0.21292860999999999</v>
      </c>
      <c r="I31" s="603">
        <v>0.12330268000000001</v>
      </c>
      <c r="J31" s="604">
        <v>5.2199229349529863E-2</v>
      </c>
      <c r="K31" s="605">
        <v>-0.4209200914804262</v>
      </c>
      <c r="L31" s="231"/>
    </row>
    <row r="32" spans="2:12" x14ac:dyDescent="0.2">
      <c r="B32" s="1111"/>
      <c r="C32" s="714" t="s">
        <v>85</v>
      </c>
      <c r="D32" s="715"/>
      <c r="E32" s="603">
        <v>2.0085432999999999</v>
      </c>
      <c r="F32" s="603">
        <v>0.65777452000000003</v>
      </c>
      <c r="G32" s="603">
        <v>0.34089610999999997</v>
      </c>
      <c r="H32" s="603">
        <v>2.9484942900000006</v>
      </c>
      <c r="I32" s="603">
        <v>0.30034667000000004</v>
      </c>
      <c r="J32" s="604">
        <v>0.127149423773251</v>
      </c>
      <c r="K32" s="605">
        <v>-0.89813557685404233</v>
      </c>
      <c r="L32" s="231"/>
    </row>
    <row r="33" spans="2:12" x14ac:dyDescent="0.2">
      <c r="B33" s="590"/>
      <c r="C33" s="1152" t="s">
        <v>15</v>
      </c>
      <c r="D33" s="1153"/>
      <c r="E33" s="735">
        <v>2.6959630099999998</v>
      </c>
      <c r="F33" s="735">
        <v>1.0553578699999999</v>
      </c>
      <c r="G33" s="735">
        <v>0.48127763999999995</v>
      </c>
      <c r="H33" s="735">
        <v>4.1506327100000009</v>
      </c>
      <c r="I33" s="735">
        <v>2.3621551800000002</v>
      </c>
      <c r="J33" s="736">
        <v>1</v>
      </c>
      <c r="K33" s="737">
        <v>-0.43089274695182567</v>
      </c>
      <c r="L33" s="231"/>
    </row>
    <row r="34" spans="2:12" ht="13.5" thickBot="1" x14ac:dyDescent="0.25">
      <c r="B34" s="1076" t="s">
        <v>942</v>
      </c>
      <c r="C34" s="1077"/>
      <c r="D34" s="1078"/>
      <c r="E34" s="674">
        <v>289.70705340000001</v>
      </c>
      <c r="F34" s="674">
        <v>262.94774253000003</v>
      </c>
      <c r="G34" s="674">
        <v>258.45836306000001</v>
      </c>
      <c r="H34" s="674">
        <v>207.03507006000001</v>
      </c>
      <c r="I34" s="674">
        <v>237.06308769999998</v>
      </c>
      <c r="J34" s="738"/>
      <c r="K34" s="739">
        <v>-0.16586703064388064</v>
      </c>
      <c r="L34" s="723"/>
    </row>
    <row r="35" spans="2:12" ht="15" x14ac:dyDescent="0.25">
      <c r="B35" s="1079" t="s">
        <v>20</v>
      </c>
      <c r="C35" s="1079"/>
      <c r="D35" s="1079"/>
      <c r="E35" s="1079"/>
      <c r="F35" s="1079"/>
      <c r="G35" s="1079"/>
      <c r="H35" s="1079"/>
      <c r="I35" s="1079"/>
      <c r="J35" s="1079"/>
      <c r="K35" s="1079"/>
      <c r="L35" s="424"/>
    </row>
    <row r="36" spans="2:12" ht="15" x14ac:dyDescent="0.25"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</row>
    <row r="37" spans="2:12" ht="15.75" thickBot="1" x14ac:dyDescent="0.3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</row>
    <row r="38" spans="2:12" ht="15" x14ac:dyDescent="0.25">
      <c r="B38" s="1080" t="s">
        <v>719</v>
      </c>
      <c r="C38" s="1081"/>
      <c r="D38" s="1081"/>
      <c r="E38" s="1081"/>
      <c r="F38" s="1081"/>
      <c r="G38" s="1081"/>
      <c r="H38" s="1081"/>
      <c r="I38" s="1082"/>
      <c r="J38" s="424"/>
      <c r="K38" s="424"/>
      <c r="L38" s="424"/>
    </row>
    <row r="39" spans="2:12" ht="24" x14ac:dyDescent="0.25">
      <c r="B39" s="614" t="s">
        <v>720</v>
      </c>
      <c r="C39" s="615">
        <v>2012</v>
      </c>
      <c r="D39" s="615">
        <v>2013</v>
      </c>
      <c r="E39" s="615">
        <v>2014</v>
      </c>
      <c r="F39" s="616">
        <v>2015</v>
      </c>
      <c r="G39" s="616">
        <v>2016</v>
      </c>
      <c r="H39" s="616" t="s">
        <v>5</v>
      </c>
      <c r="I39" s="677" t="s">
        <v>6</v>
      </c>
      <c r="J39" s="424"/>
      <c r="K39" s="424"/>
      <c r="L39" s="424"/>
    </row>
    <row r="40" spans="2:12" ht="15" x14ac:dyDescent="0.25">
      <c r="B40" s="618" t="s">
        <v>491</v>
      </c>
      <c r="C40" s="656">
        <v>2.8003620000000003E-2</v>
      </c>
      <c r="D40" s="656">
        <v>4.2452619999999996E-2</v>
      </c>
      <c r="E40" s="656">
        <v>2.1599299999999998E-2</v>
      </c>
      <c r="F40" s="656">
        <v>4.8042420000000002E-2</v>
      </c>
      <c r="G40" s="656">
        <v>1.0856370000000001E-2</v>
      </c>
      <c r="H40" s="730">
        <v>2.3512450182582377E-2</v>
      </c>
      <c r="I40" s="731">
        <v>-0.77402533011451125</v>
      </c>
      <c r="J40" s="231"/>
      <c r="K40" s="424"/>
      <c r="L40" s="424"/>
    </row>
    <row r="41" spans="2:12" ht="24" x14ac:dyDescent="0.25">
      <c r="B41" s="675" t="s">
        <v>492</v>
      </c>
      <c r="C41" s="656">
        <v>0.51755366000000014</v>
      </c>
      <c r="D41" s="656">
        <v>0.20870055999999998</v>
      </c>
      <c r="E41" s="656">
        <v>9.9765529999999991E-2</v>
      </c>
      <c r="F41" s="656">
        <v>0.79822698000000003</v>
      </c>
      <c r="G41" s="656">
        <v>0.4508722</v>
      </c>
      <c r="H41" s="732">
        <v>0.97648754981741759</v>
      </c>
      <c r="I41" s="731">
        <v>-0.43515790458498416</v>
      </c>
      <c r="J41" s="231"/>
      <c r="K41" s="424"/>
      <c r="L41" s="424"/>
    </row>
    <row r="42" spans="2:12" ht="36" x14ac:dyDescent="0.25">
      <c r="B42" s="618" t="s">
        <v>493</v>
      </c>
      <c r="C42" s="656">
        <v>0</v>
      </c>
      <c r="D42" s="656">
        <v>0</v>
      </c>
      <c r="E42" s="656">
        <v>0</v>
      </c>
      <c r="F42" s="656">
        <v>0</v>
      </c>
      <c r="G42" s="656">
        <v>0</v>
      </c>
      <c r="H42" s="623">
        <v>0</v>
      </c>
      <c r="I42" s="621" t="s">
        <v>257</v>
      </c>
      <c r="J42" s="231"/>
      <c r="K42" s="424"/>
      <c r="L42" s="424"/>
    </row>
    <row r="43" spans="2:12" ht="24" x14ac:dyDescent="0.25">
      <c r="B43" s="618" t="s">
        <v>857</v>
      </c>
      <c r="C43" s="656">
        <v>0</v>
      </c>
      <c r="D43" s="656">
        <v>0</v>
      </c>
      <c r="E43" s="656">
        <v>0</v>
      </c>
      <c r="F43" s="656">
        <v>0</v>
      </c>
      <c r="G43" s="656">
        <v>0</v>
      </c>
      <c r="H43" s="623">
        <v>0</v>
      </c>
      <c r="I43" s="621" t="s">
        <v>257</v>
      </c>
      <c r="J43" s="231"/>
      <c r="K43" s="424"/>
      <c r="L43" s="424"/>
    </row>
    <row r="44" spans="2:12" ht="15" x14ac:dyDescent="0.25">
      <c r="B44" s="618" t="s">
        <v>495</v>
      </c>
      <c r="C44" s="656">
        <v>2.45232E-3</v>
      </c>
      <c r="D44" s="656">
        <v>1.404E-4</v>
      </c>
      <c r="E44" s="656">
        <v>0</v>
      </c>
      <c r="F44" s="656">
        <v>2.7286900000000002E-3</v>
      </c>
      <c r="G44" s="656">
        <v>0</v>
      </c>
      <c r="H44" s="623">
        <v>0</v>
      </c>
      <c r="I44" s="621">
        <v>-1</v>
      </c>
      <c r="J44" s="231"/>
      <c r="K44" s="424"/>
      <c r="L44" s="424"/>
    </row>
    <row r="45" spans="2:12" ht="15.75" thickBot="1" x14ac:dyDescent="0.3">
      <c r="B45" s="624" t="s">
        <v>722</v>
      </c>
      <c r="C45" s="625">
        <v>0.5480096000000001</v>
      </c>
      <c r="D45" s="625">
        <v>0.25129357999999996</v>
      </c>
      <c r="E45" s="625">
        <v>0.12136482999999999</v>
      </c>
      <c r="F45" s="625">
        <v>0.84899809000000004</v>
      </c>
      <c r="G45" s="625">
        <v>0.46172857</v>
      </c>
      <c r="H45" s="626">
        <v>1</v>
      </c>
      <c r="I45" s="627">
        <v>-0.45614887072360788</v>
      </c>
      <c r="J45" s="231"/>
      <c r="K45" s="424"/>
      <c r="L45" s="424"/>
    </row>
    <row r="46" spans="2:12" ht="15" x14ac:dyDescent="0.25">
      <c r="B46" s="1110" t="s">
        <v>419</v>
      </c>
      <c r="C46" s="1110"/>
      <c r="D46" s="1110"/>
      <c r="E46" s="1110"/>
      <c r="F46" s="1110"/>
      <c r="G46" s="1110"/>
      <c r="H46" s="1110"/>
      <c r="I46" s="1110"/>
      <c r="J46" s="424"/>
      <c r="K46" s="424"/>
      <c r="L46" s="424"/>
    </row>
    <row r="47" spans="2:12" ht="15" x14ac:dyDescent="0.25"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</row>
  </sheetData>
  <mergeCells count="26">
    <mergeCell ref="B2:K2"/>
    <mergeCell ref="B4:B5"/>
    <mergeCell ref="C4:C5"/>
    <mergeCell ref="D4:H4"/>
    <mergeCell ref="I4:I5"/>
    <mergeCell ref="J4:J5"/>
    <mergeCell ref="K18:K19"/>
    <mergeCell ref="B6:B9"/>
    <mergeCell ref="B10:C10"/>
    <mergeCell ref="B11:B12"/>
    <mergeCell ref="B13:C13"/>
    <mergeCell ref="B14:C14"/>
    <mergeCell ref="B15:J15"/>
    <mergeCell ref="B18:B19"/>
    <mergeCell ref="C18:C19"/>
    <mergeCell ref="D18:D19"/>
    <mergeCell ref="E18:I18"/>
    <mergeCell ref="J18:J19"/>
    <mergeCell ref="B38:I38"/>
    <mergeCell ref="B46:I46"/>
    <mergeCell ref="B20:B25"/>
    <mergeCell ref="C26:D26"/>
    <mergeCell ref="B27:B32"/>
    <mergeCell ref="C33:D33"/>
    <mergeCell ref="B34:D34"/>
    <mergeCell ref="B35:K3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0"/>
  <sheetViews>
    <sheetView zoomScaleNormal="100" workbookViewId="0">
      <selection activeCell="M16" sqref="M16"/>
    </sheetView>
  </sheetViews>
  <sheetFormatPr baseColWidth="10" defaultColWidth="11.42578125" defaultRowHeight="12.75" x14ac:dyDescent="0.2"/>
  <cols>
    <col min="1" max="1" width="11.42578125" style="218"/>
    <col min="2" max="2" width="32.140625" style="218" customWidth="1"/>
    <col min="3" max="3" width="30.5703125" style="218" customWidth="1"/>
    <col min="4" max="4" width="34.7109375" style="218" customWidth="1"/>
    <col min="5" max="7" width="11.42578125" style="218"/>
    <col min="8" max="8" width="10.42578125" style="218" bestFit="1" customWidth="1"/>
    <col min="9" max="9" width="18" style="218" bestFit="1" customWidth="1"/>
    <col min="10" max="11" width="20" style="218" bestFit="1" customWidth="1"/>
    <col min="12" max="16384" width="11.42578125" style="218"/>
  </cols>
  <sheetData>
    <row r="2" spans="2:12" ht="15" x14ac:dyDescent="0.25">
      <c r="B2" s="1114" t="s">
        <v>943</v>
      </c>
      <c r="C2" s="1114"/>
      <c r="D2" s="1114"/>
      <c r="E2" s="1114"/>
      <c r="F2" s="1114"/>
      <c r="G2" s="1114"/>
      <c r="H2" s="1114"/>
      <c r="I2" s="1114"/>
      <c r="J2" s="1114"/>
      <c r="K2" s="1114"/>
    </row>
    <row r="3" spans="2:12" ht="13.5" thickBot="1" x14ac:dyDescent="0.25"/>
    <row r="4" spans="2:12" x14ac:dyDescent="0.2">
      <c r="B4" s="1059" t="s">
        <v>689</v>
      </c>
      <c r="C4" s="1060" t="s">
        <v>690</v>
      </c>
      <c r="D4" s="1104" t="s">
        <v>691</v>
      </c>
      <c r="E4" s="1060"/>
      <c r="F4" s="1060"/>
      <c r="G4" s="1060"/>
      <c r="H4" s="1060"/>
      <c r="I4" s="1105" t="s">
        <v>5</v>
      </c>
      <c r="J4" s="1107" t="s">
        <v>6</v>
      </c>
      <c r="K4" s="581"/>
      <c r="L4" s="581"/>
    </row>
    <row r="5" spans="2:12" x14ac:dyDescent="0.2">
      <c r="B5" s="1062"/>
      <c r="C5" s="1063"/>
      <c r="D5" s="582">
        <v>2012</v>
      </c>
      <c r="E5" s="582">
        <v>2013</v>
      </c>
      <c r="F5" s="582">
        <v>2014</v>
      </c>
      <c r="G5" s="582">
        <v>2015</v>
      </c>
      <c r="H5" s="582">
        <v>2016</v>
      </c>
      <c r="I5" s="1106"/>
      <c r="J5" s="1108"/>
      <c r="K5" s="581"/>
      <c r="L5" s="581"/>
    </row>
    <row r="6" spans="2:12" x14ac:dyDescent="0.2">
      <c r="B6" s="1091" t="s">
        <v>692</v>
      </c>
      <c r="C6" s="583" t="s">
        <v>681</v>
      </c>
      <c r="D6" s="666">
        <v>1078</v>
      </c>
      <c r="E6" s="666">
        <v>966</v>
      </c>
      <c r="F6" s="666">
        <v>1210</v>
      </c>
      <c r="G6" s="666">
        <v>969</v>
      </c>
      <c r="H6" s="666">
        <v>781</v>
      </c>
      <c r="I6" s="667">
        <v>0.91451990632318503</v>
      </c>
      <c r="J6" s="596">
        <v>-0.19401444788441691</v>
      </c>
      <c r="K6" s="231"/>
      <c r="L6" s="581"/>
    </row>
    <row r="7" spans="2:12" x14ac:dyDescent="0.2">
      <c r="B7" s="1092"/>
      <c r="C7" s="587" t="s">
        <v>693</v>
      </c>
      <c r="D7" s="666">
        <v>62</v>
      </c>
      <c r="E7" s="666">
        <v>27</v>
      </c>
      <c r="F7" s="666">
        <v>4</v>
      </c>
      <c r="G7" s="666">
        <v>1</v>
      </c>
      <c r="H7" s="666">
        <v>1</v>
      </c>
      <c r="I7" s="667">
        <v>1.17096018735363E-3</v>
      </c>
      <c r="J7" s="596">
        <v>0</v>
      </c>
      <c r="K7" s="231"/>
      <c r="L7" s="581"/>
    </row>
    <row r="8" spans="2:12" x14ac:dyDescent="0.2">
      <c r="B8" s="1092"/>
      <c r="C8" s="587" t="s">
        <v>683</v>
      </c>
      <c r="D8" s="666">
        <v>27</v>
      </c>
      <c r="E8" s="666">
        <v>37</v>
      </c>
      <c r="F8" s="666">
        <v>22</v>
      </c>
      <c r="G8" s="666">
        <v>18</v>
      </c>
      <c r="H8" s="666">
        <v>36</v>
      </c>
      <c r="I8" s="667">
        <v>4.2154566744730677E-2</v>
      </c>
      <c r="J8" s="596">
        <v>1</v>
      </c>
      <c r="K8" s="231"/>
      <c r="L8" s="581"/>
    </row>
    <row r="9" spans="2:12" x14ac:dyDescent="0.2">
      <c r="B9" s="1092"/>
      <c r="C9" s="587" t="s">
        <v>684</v>
      </c>
      <c r="D9" s="666">
        <v>41</v>
      </c>
      <c r="E9" s="666">
        <v>31</v>
      </c>
      <c r="F9" s="666">
        <v>48</v>
      </c>
      <c r="G9" s="666">
        <v>28</v>
      </c>
      <c r="H9" s="666">
        <v>27</v>
      </c>
      <c r="I9" s="667">
        <v>3.161592505854801E-2</v>
      </c>
      <c r="J9" s="596">
        <v>-3.5714285714285698E-2</v>
      </c>
      <c r="K9" s="231"/>
      <c r="L9" s="581"/>
    </row>
    <row r="10" spans="2:12" ht="24" x14ac:dyDescent="0.2">
      <c r="B10" s="1092"/>
      <c r="C10" s="587" t="s">
        <v>686</v>
      </c>
      <c r="D10" s="666">
        <v>25</v>
      </c>
      <c r="E10" s="666">
        <v>0</v>
      </c>
      <c r="F10" s="666">
        <v>5</v>
      </c>
      <c r="G10" s="666">
        <v>7</v>
      </c>
      <c r="H10" s="666">
        <v>9</v>
      </c>
      <c r="I10" s="667">
        <v>1.0538641686182669E-2</v>
      </c>
      <c r="J10" s="596">
        <v>0.28571428571428581</v>
      </c>
      <c r="K10" s="231"/>
      <c r="L10" s="581"/>
    </row>
    <row r="11" spans="2:12" x14ac:dyDescent="0.2">
      <c r="B11" s="1123" t="s">
        <v>694</v>
      </c>
      <c r="C11" s="1124"/>
      <c r="D11" s="668">
        <v>1233</v>
      </c>
      <c r="E11" s="668">
        <v>1061</v>
      </c>
      <c r="F11" s="668">
        <v>1289</v>
      </c>
      <c r="G11" s="668">
        <v>1023</v>
      </c>
      <c r="H11" s="668">
        <v>854</v>
      </c>
      <c r="I11" s="669">
        <v>1</v>
      </c>
      <c r="J11" s="594">
        <v>-0.16520039100684258</v>
      </c>
      <c r="K11" s="231"/>
      <c r="L11" s="581"/>
    </row>
    <row r="12" spans="2:12" x14ac:dyDescent="0.2">
      <c r="B12" s="1091" t="s">
        <v>695</v>
      </c>
      <c r="C12" s="583" t="s">
        <v>672</v>
      </c>
      <c r="D12" s="666">
        <v>2776</v>
      </c>
      <c r="E12" s="666">
        <v>2625</v>
      </c>
      <c r="F12" s="666">
        <v>3465</v>
      </c>
      <c r="G12" s="666">
        <v>2950</v>
      </c>
      <c r="H12" s="666">
        <v>4251</v>
      </c>
      <c r="I12" s="667">
        <v>0.97010497489730718</v>
      </c>
      <c r="J12" s="596">
        <v>0.44101694915254241</v>
      </c>
      <c r="K12" s="231"/>
      <c r="L12" s="581"/>
    </row>
    <row r="13" spans="2:12" x14ac:dyDescent="0.2">
      <c r="B13" s="1092"/>
      <c r="C13" s="583" t="s">
        <v>673</v>
      </c>
      <c r="D13" s="666">
        <v>157</v>
      </c>
      <c r="E13" s="666">
        <v>62</v>
      </c>
      <c r="F13" s="666">
        <v>46</v>
      </c>
      <c r="G13" s="666">
        <v>85</v>
      </c>
      <c r="H13" s="666">
        <v>99</v>
      </c>
      <c r="I13" s="667">
        <v>2.2592423550890004E-2</v>
      </c>
      <c r="J13" s="596">
        <v>0.16470588235294126</v>
      </c>
      <c r="K13" s="231"/>
      <c r="L13" s="581"/>
    </row>
    <row r="14" spans="2:12" x14ac:dyDescent="0.2">
      <c r="B14" s="1092"/>
      <c r="C14" s="583" t="s">
        <v>944</v>
      </c>
      <c r="D14" s="666">
        <v>33</v>
      </c>
      <c r="E14" s="666">
        <v>44</v>
      </c>
      <c r="F14" s="666">
        <v>55</v>
      </c>
      <c r="G14" s="666">
        <v>51</v>
      </c>
      <c r="H14" s="666">
        <v>32</v>
      </c>
      <c r="I14" s="667">
        <v>7.3026015518028297E-3</v>
      </c>
      <c r="J14" s="596">
        <v>-0.37254901960784315</v>
      </c>
      <c r="K14" s="231"/>
      <c r="L14" s="581"/>
    </row>
    <row r="15" spans="2:12" x14ac:dyDescent="0.2">
      <c r="B15" s="1123" t="s">
        <v>696</v>
      </c>
      <c r="C15" s="1124"/>
      <c r="D15" s="668">
        <v>2966</v>
      </c>
      <c r="E15" s="668">
        <v>2731</v>
      </c>
      <c r="F15" s="668">
        <v>3566</v>
      </c>
      <c r="G15" s="668">
        <v>3086</v>
      </c>
      <c r="H15" s="668">
        <v>4382</v>
      </c>
      <c r="I15" s="669">
        <v>1</v>
      </c>
      <c r="J15" s="594">
        <v>0.41996111471160069</v>
      </c>
      <c r="K15" s="231"/>
      <c r="L15" s="581"/>
    </row>
    <row r="16" spans="2:12" ht="13.5" thickBot="1" x14ac:dyDescent="0.25">
      <c r="B16" s="1076" t="s">
        <v>602</v>
      </c>
      <c r="C16" s="1078"/>
      <c r="D16" s="671">
        <v>4199</v>
      </c>
      <c r="E16" s="671">
        <v>3792</v>
      </c>
      <c r="F16" s="671">
        <v>4855</v>
      </c>
      <c r="G16" s="671">
        <v>4109</v>
      </c>
      <c r="H16" s="671">
        <v>5236</v>
      </c>
      <c r="I16" s="672"/>
      <c r="J16" s="600">
        <v>0.27427597955706995</v>
      </c>
      <c r="K16" s="231"/>
      <c r="L16" s="581"/>
    </row>
    <row r="17" spans="2:12" x14ac:dyDescent="0.2">
      <c r="B17" s="1079" t="s">
        <v>20</v>
      </c>
      <c r="C17" s="1079"/>
      <c r="D17" s="1079"/>
      <c r="E17" s="1079"/>
      <c r="F17" s="1079"/>
      <c r="G17" s="1079"/>
      <c r="H17" s="1079"/>
      <c r="I17" s="1079"/>
      <c r="J17" s="1079"/>
      <c r="K17" s="581"/>
      <c r="L17" s="581"/>
    </row>
    <row r="18" spans="2:12" ht="13.5" thickBot="1" x14ac:dyDescent="0.25">
      <c r="B18" s="676"/>
      <c r="C18" s="581"/>
      <c r="D18" s="581"/>
      <c r="E18" s="581"/>
      <c r="F18" s="581"/>
      <c r="G18" s="581"/>
      <c r="H18" s="581"/>
      <c r="I18" s="581"/>
      <c r="J18" s="581"/>
      <c r="K18" s="581"/>
      <c r="L18" s="581"/>
    </row>
    <row r="19" spans="2:12" x14ac:dyDescent="0.2">
      <c r="B19" s="1059" t="s">
        <v>697</v>
      </c>
      <c r="C19" s="1060" t="s">
        <v>25</v>
      </c>
      <c r="D19" s="1060" t="s">
        <v>26</v>
      </c>
      <c r="E19" s="1125" t="s">
        <v>698</v>
      </c>
      <c r="F19" s="1125"/>
      <c r="G19" s="1125"/>
      <c r="H19" s="1125"/>
      <c r="I19" s="1125"/>
      <c r="J19" s="1126" t="s">
        <v>5</v>
      </c>
      <c r="K19" s="1117" t="s">
        <v>6</v>
      </c>
      <c r="L19" s="581"/>
    </row>
    <row r="20" spans="2:12" x14ac:dyDescent="0.2">
      <c r="B20" s="1062"/>
      <c r="C20" s="1063"/>
      <c r="D20" s="1063"/>
      <c r="E20" s="601" t="s">
        <v>92</v>
      </c>
      <c r="F20" s="601" t="s">
        <v>93</v>
      </c>
      <c r="G20" s="601" t="s">
        <v>94</v>
      </c>
      <c r="H20" s="601" t="s">
        <v>95</v>
      </c>
      <c r="I20" s="601" t="s">
        <v>96</v>
      </c>
      <c r="J20" s="1127"/>
      <c r="K20" s="1066"/>
      <c r="L20" s="581"/>
    </row>
    <row r="21" spans="2:12" x14ac:dyDescent="0.2">
      <c r="B21" s="1091" t="s">
        <v>699</v>
      </c>
      <c r="C21" s="713" t="s">
        <v>945</v>
      </c>
      <c r="D21" s="232" t="s">
        <v>946</v>
      </c>
      <c r="E21" s="603">
        <v>123.00122245999999</v>
      </c>
      <c r="F21" s="603">
        <v>54.485325430000003</v>
      </c>
      <c r="G21" s="603">
        <v>73.244987039999998</v>
      </c>
      <c r="H21" s="603">
        <v>35.52617747</v>
      </c>
      <c r="I21" s="603">
        <v>85.81010787999999</v>
      </c>
      <c r="J21" s="604">
        <v>0.16948517839273539</v>
      </c>
      <c r="K21" s="605">
        <v>1.415405033442231</v>
      </c>
      <c r="L21" s="231"/>
    </row>
    <row r="22" spans="2:12" ht="24" x14ac:dyDescent="0.2">
      <c r="B22" s="1111"/>
      <c r="C22" s="713" t="s">
        <v>947</v>
      </c>
      <c r="D22" s="232" t="s">
        <v>948</v>
      </c>
      <c r="E22" s="603">
        <v>0</v>
      </c>
      <c r="F22" s="603">
        <v>0.60850064999999998</v>
      </c>
      <c r="G22" s="603">
        <v>0.96200549999999996</v>
      </c>
      <c r="H22" s="603">
        <v>3.2891435000000002</v>
      </c>
      <c r="I22" s="603">
        <v>60.515619889999982</v>
      </c>
      <c r="J22" s="604">
        <v>0.11952555341087183</v>
      </c>
      <c r="K22" s="605">
        <v>17.398595223954192</v>
      </c>
      <c r="L22" s="231"/>
    </row>
    <row r="23" spans="2:12" ht="24" x14ac:dyDescent="0.2">
      <c r="B23" s="1111"/>
      <c r="C23" s="713" t="s">
        <v>41</v>
      </c>
      <c r="D23" s="232" t="s">
        <v>42</v>
      </c>
      <c r="E23" s="603">
        <v>25.744009640000002</v>
      </c>
      <c r="F23" s="603">
        <v>14.093492439999997</v>
      </c>
      <c r="G23" s="603">
        <v>24.459786699999999</v>
      </c>
      <c r="H23" s="603">
        <v>11.781836909999999</v>
      </c>
      <c r="I23" s="603">
        <v>45.042821619999998</v>
      </c>
      <c r="J23" s="604">
        <v>8.8964934856551534E-2</v>
      </c>
      <c r="K23" s="605">
        <v>2.8230729184316981</v>
      </c>
      <c r="L23" s="231"/>
    </row>
    <row r="24" spans="2:12" ht="36" x14ac:dyDescent="0.2">
      <c r="B24" s="1111"/>
      <c r="C24" s="713" t="s">
        <v>47</v>
      </c>
      <c r="D24" s="716" t="s">
        <v>886</v>
      </c>
      <c r="E24" s="603">
        <v>4.3426810800000002</v>
      </c>
      <c r="F24" s="603">
        <v>20.449096040000001</v>
      </c>
      <c r="G24" s="603">
        <v>35.946196549999996</v>
      </c>
      <c r="H24" s="603">
        <v>18.068540460000001</v>
      </c>
      <c r="I24" s="603">
        <v>35.488430430000001</v>
      </c>
      <c r="J24" s="604">
        <v>7.0093874846515691E-2</v>
      </c>
      <c r="K24" s="605">
        <v>0.96410055967520014</v>
      </c>
      <c r="L24" s="231"/>
    </row>
    <row r="25" spans="2:12" ht="36" x14ac:dyDescent="0.2">
      <c r="B25" s="1111"/>
      <c r="C25" s="713" t="s">
        <v>63</v>
      </c>
      <c r="D25" s="232" t="s">
        <v>949</v>
      </c>
      <c r="E25" s="603">
        <v>4.868739839999999</v>
      </c>
      <c r="F25" s="603">
        <v>3.2868354699999998</v>
      </c>
      <c r="G25" s="603">
        <v>16.725526909999999</v>
      </c>
      <c r="H25" s="603">
        <v>33.724346850000003</v>
      </c>
      <c r="I25" s="603">
        <v>30.700797550000004</v>
      </c>
      <c r="J25" s="604">
        <v>6.0637729961108222E-2</v>
      </c>
      <c r="K25" s="605">
        <v>-8.965479193557746E-2</v>
      </c>
      <c r="L25" s="231"/>
    </row>
    <row r="26" spans="2:12" x14ac:dyDescent="0.2">
      <c r="B26" s="1111"/>
      <c r="C26" s="714" t="s">
        <v>85</v>
      </c>
      <c r="D26" s="715"/>
      <c r="E26" s="603">
        <v>244.80598030000021</v>
      </c>
      <c r="F26" s="603">
        <v>390.19904326000045</v>
      </c>
      <c r="G26" s="603">
        <v>471.51019152000049</v>
      </c>
      <c r="H26" s="603">
        <v>270.77457525000023</v>
      </c>
      <c r="I26" s="603">
        <v>248.74081873000014</v>
      </c>
      <c r="J26" s="604">
        <v>0.49129272853221745</v>
      </c>
      <c r="K26" s="605">
        <v>-8.1373062813067998E-2</v>
      </c>
      <c r="L26" s="231"/>
    </row>
    <row r="27" spans="2:12" x14ac:dyDescent="0.2">
      <c r="B27" s="590"/>
      <c r="C27" s="1152" t="s">
        <v>14</v>
      </c>
      <c r="D27" s="1153"/>
      <c r="E27" s="607">
        <v>402.76263332000019</v>
      </c>
      <c r="F27" s="607">
        <v>483.12229329000047</v>
      </c>
      <c r="G27" s="607">
        <v>622.84869422000043</v>
      </c>
      <c r="H27" s="607">
        <v>373.16462044000025</v>
      </c>
      <c r="I27" s="607">
        <v>506.29859610000005</v>
      </c>
      <c r="J27" s="608">
        <v>1</v>
      </c>
      <c r="K27" s="609">
        <v>0.35677009118126168</v>
      </c>
      <c r="L27" s="231"/>
    </row>
    <row r="28" spans="2:12" ht="60" x14ac:dyDescent="0.2">
      <c r="B28" s="1091" t="s">
        <v>708</v>
      </c>
      <c r="C28" s="713" t="s">
        <v>950</v>
      </c>
      <c r="D28" s="232" t="s">
        <v>951</v>
      </c>
      <c r="E28" s="603">
        <v>7.1849000000000001E-4</v>
      </c>
      <c r="F28" s="603">
        <v>2.1232311800000003</v>
      </c>
      <c r="G28" s="603">
        <v>24.553173299999997</v>
      </c>
      <c r="H28" s="603">
        <v>16.529240619999999</v>
      </c>
      <c r="I28" s="603">
        <v>7.8120214700000004</v>
      </c>
      <c r="J28" s="604">
        <v>0.21322374314117021</v>
      </c>
      <c r="K28" s="605">
        <v>-0.52738170799282602</v>
      </c>
      <c r="L28" s="231"/>
    </row>
    <row r="29" spans="2:12" ht="36" x14ac:dyDescent="0.2">
      <c r="B29" s="1111"/>
      <c r="C29" s="713" t="s">
        <v>861</v>
      </c>
      <c r="D29" s="232" t="s">
        <v>368</v>
      </c>
      <c r="E29" s="603">
        <v>10.539402809999999</v>
      </c>
      <c r="F29" s="603">
        <v>14.22797426</v>
      </c>
      <c r="G29" s="603">
        <v>16.203516200000003</v>
      </c>
      <c r="H29" s="603">
        <v>8.9688733900000006</v>
      </c>
      <c r="I29" s="603">
        <v>7.5122089400000007</v>
      </c>
      <c r="J29" s="604">
        <v>0.20504056672099272</v>
      </c>
      <c r="K29" s="605">
        <v>-0.16241331398703129</v>
      </c>
      <c r="L29" s="231"/>
    </row>
    <row r="30" spans="2:12" ht="24" x14ac:dyDescent="0.2">
      <c r="B30" s="1111"/>
      <c r="C30" s="713" t="s">
        <v>952</v>
      </c>
      <c r="D30" s="232" t="s">
        <v>953</v>
      </c>
      <c r="E30" s="603">
        <v>0</v>
      </c>
      <c r="F30" s="603">
        <v>0</v>
      </c>
      <c r="G30" s="603">
        <v>7.089898E-2</v>
      </c>
      <c r="H30" s="603">
        <v>0.21029186000000002</v>
      </c>
      <c r="I30" s="603">
        <v>3.12793761</v>
      </c>
      <c r="J30" s="604">
        <v>8.537490175590183E-2</v>
      </c>
      <c r="K30" s="605">
        <v>13.874268599840239</v>
      </c>
      <c r="L30" s="231"/>
    </row>
    <row r="31" spans="2:12" ht="36" x14ac:dyDescent="0.2">
      <c r="B31" s="1111"/>
      <c r="C31" s="713" t="s">
        <v>954</v>
      </c>
      <c r="D31" s="232" t="s">
        <v>955</v>
      </c>
      <c r="E31" s="603">
        <v>0</v>
      </c>
      <c r="F31" s="603">
        <v>2.1897081699999998</v>
      </c>
      <c r="G31" s="603">
        <v>6.1681400000000004E-2</v>
      </c>
      <c r="H31" s="603">
        <v>1.0643460200000001</v>
      </c>
      <c r="I31" s="603">
        <v>2.54325146</v>
      </c>
      <c r="J31" s="604">
        <v>6.9416296170323522E-2</v>
      </c>
      <c r="K31" s="605">
        <v>1.3894968480269223</v>
      </c>
      <c r="L31" s="231"/>
    </row>
    <row r="32" spans="2:12" ht="48" x14ac:dyDescent="0.2">
      <c r="B32" s="1111"/>
      <c r="C32" s="713" t="s">
        <v>956</v>
      </c>
      <c r="D32" s="232" t="s">
        <v>957</v>
      </c>
      <c r="E32" s="603">
        <v>2.5314799100000003</v>
      </c>
      <c r="F32" s="603">
        <v>3.9799445900000001</v>
      </c>
      <c r="G32" s="603">
        <v>1.3083416200000002</v>
      </c>
      <c r="H32" s="603">
        <v>1.2519879100000002</v>
      </c>
      <c r="I32" s="603">
        <v>1.5835889599999999</v>
      </c>
      <c r="J32" s="604">
        <v>4.3222969489385296E-2</v>
      </c>
      <c r="K32" s="605">
        <v>0.26485962632019322</v>
      </c>
      <c r="L32" s="231"/>
    </row>
    <row r="33" spans="2:12" x14ac:dyDescent="0.2">
      <c r="B33" s="1111"/>
      <c r="C33" s="714" t="s">
        <v>85</v>
      </c>
      <c r="D33" s="715"/>
      <c r="E33" s="603">
        <v>170.76375756000004</v>
      </c>
      <c r="F33" s="603">
        <v>103.44899865999999</v>
      </c>
      <c r="G33" s="603">
        <v>44.984600079999957</v>
      </c>
      <c r="H33" s="603">
        <v>47.949630259999992</v>
      </c>
      <c r="I33" s="603">
        <v>14.058663120000011</v>
      </c>
      <c r="J33" s="604">
        <v>0.38372152272222632</v>
      </c>
      <c r="K33" s="605">
        <v>-0.7068035135251528</v>
      </c>
      <c r="L33" s="231"/>
    </row>
    <row r="34" spans="2:12" x14ac:dyDescent="0.2">
      <c r="B34" s="590"/>
      <c r="C34" s="1074" t="s">
        <v>15</v>
      </c>
      <c r="D34" s="1075"/>
      <c r="E34" s="607">
        <v>183.83535877000006</v>
      </c>
      <c r="F34" s="607">
        <v>125.96985685999999</v>
      </c>
      <c r="G34" s="607">
        <v>87.182211579999958</v>
      </c>
      <c r="H34" s="607">
        <v>75.974370059999998</v>
      </c>
      <c r="I34" s="607">
        <v>36.637671560000015</v>
      </c>
      <c r="J34" s="608">
        <v>1</v>
      </c>
      <c r="K34" s="609">
        <v>-0.51776274642269782</v>
      </c>
      <c r="L34" s="231"/>
    </row>
    <row r="35" spans="2:12" ht="13.5" thickBot="1" x14ac:dyDescent="0.25">
      <c r="B35" s="1076" t="s">
        <v>958</v>
      </c>
      <c r="C35" s="1077"/>
      <c r="D35" s="1078"/>
      <c r="E35" s="611">
        <v>586.59799209000016</v>
      </c>
      <c r="F35" s="611">
        <v>609.09215015000052</v>
      </c>
      <c r="G35" s="611">
        <v>710.03090580000037</v>
      </c>
      <c r="H35" s="611">
        <v>449.13899050000026</v>
      </c>
      <c r="I35" s="611">
        <v>542.93626766000011</v>
      </c>
      <c r="J35" s="612"/>
      <c r="K35" s="613">
        <v>0.2088379747560567</v>
      </c>
      <c r="L35" s="231"/>
    </row>
    <row r="36" spans="2:12" x14ac:dyDescent="0.2">
      <c r="B36" s="1079" t="s">
        <v>20</v>
      </c>
      <c r="C36" s="1079"/>
      <c r="D36" s="1079"/>
      <c r="E36" s="1079"/>
      <c r="F36" s="1079"/>
      <c r="G36" s="1079"/>
      <c r="H36" s="1079"/>
      <c r="I36" s="1079"/>
      <c r="J36" s="1079"/>
      <c r="K36" s="1079"/>
      <c r="L36" s="581"/>
    </row>
    <row r="37" spans="2:12" x14ac:dyDescent="0.2">
      <c r="B37" s="676"/>
      <c r="C37" s="581"/>
      <c r="D37" s="581"/>
      <c r="E37" s="581"/>
      <c r="F37" s="581"/>
      <c r="G37" s="581"/>
      <c r="H37" s="581"/>
      <c r="I37" s="581"/>
      <c r="J37" s="581"/>
      <c r="K37" s="581"/>
      <c r="L37" s="581"/>
    </row>
    <row r="38" spans="2:12" ht="13.5" thickBot="1" x14ac:dyDescent="0.25">
      <c r="B38" s="676"/>
      <c r="C38" s="581"/>
      <c r="D38" s="581"/>
      <c r="E38" s="581"/>
      <c r="F38" s="581"/>
      <c r="G38" s="581"/>
      <c r="H38" s="581"/>
      <c r="I38" s="581"/>
      <c r="J38" s="581"/>
      <c r="K38" s="581"/>
      <c r="L38" s="581"/>
    </row>
    <row r="39" spans="2:12" x14ac:dyDescent="0.2">
      <c r="B39" s="1080" t="s">
        <v>719</v>
      </c>
      <c r="C39" s="1081"/>
      <c r="D39" s="1081"/>
      <c r="E39" s="1081"/>
      <c r="F39" s="1081"/>
      <c r="G39" s="1081"/>
      <c r="H39" s="1081"/>
      <c r="I39" s="1082"/>
      <c r="J39" s="581"/>
      <c r="K39" s="581"/>
      <c r="L39" s="581"/>
    </row>
    <row r="40" spans="2:12" ht="24" x14ac:dyDescent="0.2">
      <c r="B40" s="614" t="s">
        <v>720</v>
      </c>
      <c r="C40" s="615">
        <v>2012</v>
      </c>
      <c r="D40" s="615">
        <v>2013</v>
      </c>
      <c r="E40" s="615">
        <v>2014</v>
      </c>
      <c r="F40" s="616">
        <v>2015</v>
      </c>
      <c r="G40" s="616">
        <v>2016</v>
      </c>
      <c r="H40" s="616" t="s">
        <v>5</v>
      </c>
      <c r="I40" s="677" t="s">
        <v>6</v>
      </c>
      <c r="J40" s="581"/>
      <c r="K40" s="581"/>
      <c r="L40" s="581"/>
    </row>
    <row r="41" spans="2:12" x14ac:dyDescent="0.2">
      <c r="B41" s="618" t="s">
        <v>491</v>
      </c>
      <c r="C41" s="656">
        <v>0.45214368999999932</v>
      </c>
      <c r="D41" s="656">
        <v>0.47991106999999977</v>
      </c>
      <c r="E41" s="656">
        <v>0.38401182000000011</v>
      </c>
      <c r="F41" s="656">
        <v>1.1009829399999997</v>
      </c>
      <c r="G41" s="656">
        <v>0.14911115000000003</v>
      </c>
      <c r="H41" s="620">
        <v>2.1360561066142748E-2</v>
      </c>
      <c r="I41" s="621">
        <v>-0.86456543095935701</v>
      </c>
      <c r="J41" s="231"/>
      <c r="K41" s="581"/>
      <c r="L41" s="581"/>
    </row>
    <row r="42" spans="2:12" x14ac:dyDescent="0.2">
      <c r="B42" s="675" t="s">
        <v>492</v>
      </c>
      <c r="C42" s="656">
        <v>35.037894080000086</v>
      </c>
      <c r="D42" s="656">
        <v>20.055227320000004</v>
      </c>
      <c r="E42" s="656">
        <v>11.589433979999999</v>
      </c>
      <c r="F42" s="656">
        <v>11.777095470000006</v>
      </c>
      <c r="G42" s="656">
        <v>6.7618776500000015</v>
      </c>
      <c r="H42" s="623">
        <v>0.96865660592524994</v>
      </c>
      <c r="I42" s="621">
        <v>-0.42584505091050284</v>
      </c>
      <c r="J42" s="231"/>
      <c r="K42" s="581"/>
      <c r="L42" s="581"/>
    </row>
    <row r="43" spans="2:12" ht="24" x14ac:dyDescent="0.2">
      <c r="B43" s="618" t="s">
        <v>493</v>
      </c>
      <c r="C43" s="656">
        <v>0</v>
      </c>
      <c r="D43" s="656">
        <v>0</v>
      </c>
      <c r="E43" s="656">
        <v>5.60335E-3</v>
      </c>
      <c r="F43" s="656">
        <v>0</v>
      </c>
      <c r="G43" s="656">
        <v>0</v>
      </c>
      <c r="H43" s="623">
        <v>0</v>
      </c>
      <c r="I43" s="621" t="s">
        <v>257</v>
      </c>
      <c r="J43" s="231"/>
      <c r="K43" s="581"/>
      <c r="L43" s="581"/>
    </row>
    <row r="44" spans="2:12" ht="24" x14ac:dyDescent="0.2">
      <c r="B44" s="618" t="s">
        <v>752</v>
      </c>
      <c r="C44" s="656">
        <v>0</v>
      </c>
      <c r="D44" s="656">
        <v>0</v>
      </c>
      <c r="E44" s="656">
        <v>0</v>
      </c>
      <c r="F44" s="656">
        <v>0</v>
      </c>
      <c r="G44" s="656">
        <v>0</v>
      </c>
      <c r="H44" s="623">
        <v>0</v>
      </c>
      <c r="I44" s="621" t="s">
        <v>257</v>
      </c>
      <c r="J44" s="231"/>
      <c r="K44" s="581"/>
      <c r="L44" s="581"/>
    </row>
    <row r="45" spans="2:12" x14ac:dyDescent="0.2">
      <c r="B45" s="618" t="s">
        <v>495</v>
      </c>
      <c r="C45" s="656">
        <v>5.0663470000000037E-2</v>
      </c>
      <c r="D45" s="656">
        <v>3.7134809999999983E-2</v>
      </c>
      <c r="E45" s="656">
        <v>1.6934099999999994E-2</v>
      </c>
      <c r="F45" s="656">
        <v>0.47993125000000009</v>
      </c>
      <c r="G45" s="656">
        <v>6.9686919999999999E-2</v>
      </c>
      <c r="H45" s="623">
        <v>9.9828330086073648E-3</v>
      </c>
      <c r="I45" s="621">
        <v>-0.85479811952232743</v>
      </c>
      <c r="J45" s="231"/>
      <c r="K45" s="581"/>
      <c r="L45" s="581"/>
    </row>
    <row r="46" spans="2:12" ht="13.5" thickBot="1" x14ac:dyDescent="0.25">
      <c r="B46" s="624" t="s">
        <v>722</v>
      </c>
      <c r="C46" s="625">
        <v>35.540701240000089</v>
      </c>
      <c r="D46" s="625">
        <v>20.572273200000005</v>
      </c>
      <c r="E46" s="625">
        <v>11.995983249999998</v>
      </c>
      <c r="F46" s="625">
        <v>13.358009660000006</v>
      </c>
      <c r="G46" s="625">
        <v>6.9806757200000016</v>
      </c>
      <c r="H46" s="626">
        <v>1</v>
      </c>
      <c r="I46" s="627">
        <v>-0.47741647912537899</v>
      </c>
      <c r="J46" s="231"/>
      <c r="K46" s="581"/>
      <c r="L46" s="581"/>
    </row>
    <row r="47" spans="2:12" x14ac:dyDescent="0.2">
      <c r="B47" s="1110" t="s">
        <v>419</v>
      </c>
      <c r="C47" s="1110"/>
      <c r="D47" s="1110"/>
      <c r="E47" s="1110"/>
      <c r="F47" s="1110"/>
      <c r="G47" s="1110"/>
      <c r="H47" s="1110"/>
      <c r="I47" s="1110"/>
      <c r="J47" s="581"/>
      <c r="K47" s="581"/>
      <c r="L47" s="581"/>
    </row>
    <row r="48" spans="2:12" x14ac:dyDescent="0.2">
      <c r="B48" s="676"/>
      <c r="C48" s="581"/>
      <c r="D48" s="581"/>
      <c r="E48" s="581"/>
      <c r="F48" s="581"/>
      <c r="G48" s="581"/>
      <c r="H48" s="581"/>
      <c r="I48" s="581"/>
      <c r="J48" s="581"/>
      <c r="K48" s="581"/>
      <c r="L48" s="581"/>
    </row>
    <row r="49" spans="1:15" ht="13.5" thickBot="1" x14ac:dyDescent="0.25">
      <c r="A49" s="628"/>
      <c r="B49" s="678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80"/>
      <c r="O49" s="628"/>
    </row>
    <row r="50" spans="1:15" x14ac:dyDescent="0.2">
      <c r="A50" s="628"/>
      <c r="B50" s="1059" t="s">
        <v>723</v>
      </c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1"/>
      <c r="O50" s="628"/>
    </row>
    <row r="51" spans="1:15" x14ac:dyDescent="0.2">
      <c r="A51" s="628"/>
      <c r="B51" s="1062" t="s">
        <v>607</v>
      </c>
      <c r="C51" s="1063" t="s">
        <v>689</v>
      </c>
      <c r="D51" s="1165" t="s">
        <v>608</v>
      </c>
      <c r="E51" s="1063">
        <v>2015</v>
      </c>
      <c r="F51" s="1063"/>
      <c r="G51" s="1063"/>
      <c r="H51" s="1063"/>
      <c r="I51" s="1063"/>
      <c r="J51" s="1063">
        <v>2016</v>
      </c>
      <c r="K51" s="1063"/>
      <c r="L51" s="1063"/>
      <c r="M51" s="1063"/>
      <c r="N51" s="1064"/>
      <c r="O51" s="628"/>
    </row>
    <row r="52" spans="1:15" x14ac:dyDescent="0.2">
      <c r="A52" s="628"/>
      <c r="B52" s="1062"/>
      <c r="C52" s="1063"/>
      <c r="D52" s="1165"/>
      <c r="E52" s="1063" t="s">
        <v>611</v>
      </c>
      <c r="F52" s="1063"/>
      <c r="G52" s="1063"/>
      <c r="H52" s="1065" t="s">
        <v>724</v>
      </c>
      <c r="I52" s="1063" t="s">
        <v>663</v>
      </c>
      <c r="J52" s="1063" t="s">
        <v>611</v>
      </c>
      <c r="K52" s="1063"/>
      <c r="L52" s="1063"/>
      <c r="M52" s="1065" t="s">
        <v>724</v>
      </c>
      <c r="N52" s="1064" t="s">
        <v>663</v>
      </c>
      <c r="O52" s="628"/>
    </row>
    <row r="53" spans="1:15" x14ac:dyDescent="0.2">
      <c r="A53" s="628"/>
      <c r="B53" s="1062"/>
      <c r="C53" s="1063"/>
      <c r="D53" s="1165"/>
      <c r="E53" s="629" t="s">
        <v>613</v>
      </c>
      <c r="F53" s="629" t="s">
        <v>614</v>
      </c>
      <c r="G53" s="629" t="s">
        <v>725</v>
      </c>
      <c r="H53" s="1065"/>
      <c r="I53" s="1063"/>
      <c r="J53" s="629" t="s">
        <v>613</v>
      </c>
      <c r="K53" s="629" t="s">
        <v>614</v>
      </c>
      <c r="L53" s="629" t="s">
        <v>725</v>
      </c>
      <c r="M53" s="1065"/>
      <c r="N53" s="1064"/>
      <c r="O53" s="628"/>
    </row>
    <row r="54" spans="1:15" x14ac:dyDescent="0.2">
      <c r="A54" s="628"/>
      <c r="B54" s="1067" t="s">
        <v>298</v>
      </c>
      <c r="C54" s="1068" t="s">
        <v>593</v>
      </c>
      <c r="D54" s="681" t="s">
        <v>647</v>
      </c>
      <c r="E54" s="632">
        <v>100137</v>
      </c>
      <c r="F54" s="632">
        <v>1804</v>
      </c>
      <c r="G54" s="632">
        <v>466</v>
      </c>
      <c r="H54" s="632">
        <v>284864</v>
      </c>
      <c r="I54" s="632">
        <v>10673.382</v>
      </c>
      <c r="J54" s="633">
        <v>82489</v>
      </c>
      <c r="K54" s="633">
        <v>1442</v>
      </c>
      <c r="L54" s="633">
        <v>448</v>
      </c>
      <c r="M54" s="633">
        <v>249275</v>
      </c>
      <c r="N54" s="634">
        <v>9427.8989999999994</v>
      </c>
      <c r="O54" s="628"/>
    </row>
    <row r="55" spans="1:15" x14ac:dyDescent="0.2">
      <c r="A55" s="628"/>
      <c r="B55" s="1067"/>
      <c r="C55" s="1068"/>
      <c r="D55" s="681" t="s">
        <v>300</v>
      </c>
      <c r="E55" s="632">
        <v>100457</v>
      </c>
      <c r="F55" s="632">
        <v>2173</v>
      </c>
      <c r="G55" s="632">
        <v>45680</v>
      </c>
      <c r="H55" s="632">
        <v>428560</v>
      </c>
      <c r="I55" s="632">
        <v>681264.24699999997</v>
      </c>
      <c r="J55" s="633">
        <v>109455</v>
      </c>
      <c r="K55" s="633">
        <v>2175</v>
      </c>
      <c r="L55" s="633">
        <v>44638</v>
      </c>
      <c r="M55" s="633">
        <v>451658</v>
      </c>
      <c r="N55" s="634">
        <v>703450.94200000004</v>
      </c>
      <c r="O55" s="628"/>
    </row>
    <row r="56" spans="1:15" x14ac:dyDescent="0.2">
      <c r="A56" s="628"/>
      <c r="B56" s="1067"/>
      <c r="C56" s="1068"/>
      <c r="D56" s="681" t="s">
        <v>648</v>
      </c>
      <c r="E56" s="632">
        <v>54387</v>
      </c>
      <c r="F56" s="632">
        <v>1792</v>
      </c>
      <c r="G56" s="632">
        <v>31959</v>
      </c>
      <c r="H56" s="632">
        <v>239317</v>
      </c>
      <c r="I56" s="632">
        <v>387165.10800000001</v>
      </c>
      <c r="J56" s="633">
        <v>59321</v>
      </c>
      <c r="K56" s="633">
        <v>1743</v>
      </c>
      <c r="L56" s="633">
        <v>29726</v>
      </c>
      <c r="M56" s="633">
        <v>252988</v>
      </c>
      <c r="N56" s="634">
        <v>331806.89299999998</v>
      </c>
      <c r="O56" s="628"/>
    </row>
    <row r="57" spans="1:15" x14ac:dyDescent="0.2">
      <c r="A57" s="628"/>
      <c r="B57" s="1067"/>
      <c r="C57" s="1068"/>
      <c r="D57" s="681" t="s">
        <v>649</v>
      </c>
      <c r="E57" s="632">
        <v>20207</v>
      </c>
      <c r="F57" s="632">
        <v>191</v>
      </c>
      <c r="G57" s="632">
        <v>16</v>
      </c>
      <c r="H57" s="632">
        <v>57903</v>
      </c>
      <c r="I57" s="632">
        <v>320.25299999999999</v>
      </c>
      <c r="J57" s="633">
        <v>24971</v>
      </c>
      <c r="K57" s="633">
        <v>146</v>
      </c>
      <c r="L57" s="633">
        <v>54</v>
      </c>
      <c r="M57" s="633">
        <v>73268</v>
      </c>
      <c r="N57" s="634">
        <v>918.726</v>
      </c>
      <c r="O57" s="628"/>
    </row>
    <row r="58" spans="1:15" x14ac:dyDescent="0.2">
      <c r="A58" s="628"/>
      <c r="B58" s="1067"/>
      <c r="C58" s="1068"/>
      <c r="D58" s="681" t="s">
        <v>650</v>
      </c>
      <c r="E58" s="632">
        <v>561</v>
      </c>
      <c r="F58" s="631">
        <v>0</v>
      </c>
      <c r="G58" s="631">
        <v>0</v>
      </c>
      <c r="H58" s="632">
        <v>1546</v>
      </c>
      <c r="I58" s="631">
        <v>0</v>
      </c>
      <c r="J58" s="633">
        <v>884</v>
      </c>
      <c r="K58" s="631">
        <v>0</v>
      </c>
      <c r="L58" s="631">
        <v>0</v>
      </c>
      <c r="M58" s="633">
        <v>2299</v>
      </c>
      <c r="N58" s="682">
        <v>0</v>
      </c>
      <c r="O58" s="628"/>
    </row>
    <row r="59" spans="1:15" x14ac:dyDescent="0.2">
      <c r="A59" s="628"/>
      <c r="B59" s="1067"/>
      <c r="C59" s="1068"/>
      <c r="D59" s="681" t="s">
        <v>651</v>
      </c>
      <c r="E59" s="632">
        <v>4037</v>
      </c>
      <c r="F59" s="632">
        <v>4430</v>
      </c>
      <c r="G59" s="631">
        <v>0</v>
      </c>
      <c r="H59" s="632">
        <v>58691</v>
      </c>
      <c r="I59" s="631">
        <v>0</v>
      </c>
      <c r="J59" s="633">
        <v>5592</v>
      </c>
      <c r="K59" s="633">
        <v>4648</v>
      </c>
      <c r="L59" s="633">
        <v>3</v>
      </c>
      <c r="M59" s="633">
        <v>62799</v>
      </c>
      <c r="N59" s="682">
        <v>0</v>
      </c>
      <c r="O59" s="628"/>
    </row>
    <row r="60" spans="1:15" x14ac:dyDescent="0.2">
      <c r="A60" s="628"/>
      <c r="B60" s="1067"/>
      <c r="C60" s="635"/>
      <c r="D60" s="636" t="s">
        <v>596</v>
      </c>
      <c r="E60" s="637">
        <v>279786</v>
      </c>
      <c r="F60" s="637">
        <v>10390</v>
      </c>
      <c r="G60" s="637">
        <v>78121</v>
      </c>
      <c r="H60" s="637">
        <v>1070881</v>
      </c>
      <c r="I60" s="637">
        <v>1079422.99</v>
      </c>
      <c r="J60" s="637">
        <v>282712</v>
      </c>
      <c r="K60" s="637">
        <v>10154</v>
      </c>
      <c r="L60" s="637">
        <v>74869</v>
      </c>
      <c r="M60" s="637">
        <v>1092287</v>
      </c>
      <c r="N60" s="638">
        <v>1045604.46</v>
      </c>
      <c r="O60" s="628"/>
    </row>
    <row r="61" spans="1:15" x14ac:dyDescent="0.2">
      <c r="A61" s="628"/>
      <c r="B61" s="1067"/>
      <c r="C61" s="1068" t="s">
        <v>597</v>
      </c>
      <c r="D61" s="681" t="s">
        <v>647</v>
      </c>
      <c r="E61" s="632">
        <v>102619</v>
      </c>
      <c r="F61" s="632">
        <v>1262</v>
      </c>
      <c r="G61" s="632">
        <v>411</v>
      </c>
      <c r="H61" s="632">
        <v>282853</v>
      </c>
      <c r="I61" s="633">
        <v>456.77</v>
      </c>
      <c r="J61" s="633">
        <v>83078</v>
      </c>
      <c r="K61" s="633">
        <v>1243</v>
      </c>
      <c r="L61" s="633">
        <v>358</v>
      </c>
      <c r="M61" s="633">
        <v>248297</v>
      </c>
      <c r="N61" s="634">
        <v>618.76199999999994</v>
      </c>
      <c r="O61" s="628"/>
    </row>
    <row r="62" spans="1:15" x14ac:dyDescent="0.2">
      <c r="A62" s="628"/>
      <c r="B62" s="1067"/>
      <c r="C62" s="1068"/>
      <c r="D62" s="681" t="s">
        <v>300</v>
      </c>
      <c r="E62" s="632">
        <v>99550</v>
      </c>
      <c r="F62" s="632">
        <v>2335</v>
      </c>
      <c r="G62" s="632">
        <v>44880</v>
      </c>
      <c r="H62" s="632">
        <v>419812</v>
      </c>
      <c r="I62" s="633">
        <v>461818.408</v>
      </c>
      <c r="J62" s="633">
        <v>107118</v>
      </c>
      <c r="K62" s="633">
        <v>2183</v>
      </c>
      <c r="L62" s="633">
        <v>43584</v>
      </c>
      <c r="M62" s="633">
        <v>441712</v>
      </c>
      <c r="N62" s="634">
        <v>453211.15500000003</v>
      </c>
      <c r="O62" s="628"/>
    </row>
    <row r="63" spans="1:15" x14ac:dyDescent="0.2">
      <c r="A63" s="628"/>
      <c r="B63" s="1067"/>
      <c r="C63" s="1068"/>
      <c r="D63" s="681" t="s">
        <v>648</v>
      </c>
      <c r="E63" s="632">
        <v>51343</v>
      </c>
      <c r="F63" s="632">
        <v>1788</v>
      </c>
      <c r="G63" s="632">
        <v>32047</v>
      </c>
      <c r="H63" s="632">
        <v>238800</v>
      </c>
      <c r="I63" s="633">
        <v>486159.63099999999</v>
      </c>
      <c r="J63" s="633">
        <v>58328</v>
      </c>
      <c r="K63" s="633">
        <v>1743</v>
      </c>
      <c r="L63" s="633">
        <v>29743</v>
      </c>
      <c r="M63" s="633">
        <v>254212</v>
      </c>
      <c r="N63" s="634">
        <v>458111.033</v>
      </c>
      <c r="O63" s="628"/>
    </row>
    <row r="64" spans="1:15" x14ac:dyDescent="0.2">
      <c r="A64" s="628"/>
      <c r="B64" s="1067"/>
      <c r="C64" s="1068"/>
      <c r="D64" s="681" t="s">
        <v>649</v>
      </c>
      <c r="E64" s="632">
        <v>19516</v>
      </c>
      <c r="F64" s="632">
        <v>138</v>
      </c>
      <c r="G64" s="632">
        <v>29</v>
      </c>
      <c r="H64" s="632">
        <v>56486</v>
      </c>
      <c r="I64" s="633">
        <v>42.204999999999998</v>
      </c>
      <c r="J64" s="633">
        <v>24628</v>
      </c>
      <c r="K64" s="633">
        <v>170</v>
      </c>
      <c r="L64" s="633">
        <v>52</v>
      </c>
      <c r="M64" s="633">
        <v>73853</v>
      </c>
      <c r="N64" s="634">
        <v>152.31700000000001</v>
      </c>
      <c r="O64" s="628"/>
    </row>
    <row r="65" spans="1:15" x14ac:dyDescent="0.2">
      <c r="A65" s="628"/>
      <c r="B65" s="1067"/>
      <c r="C65" s="1068"/>
      <c r="D65" s="681" t="s">
        <v>650</v>
      </c>
      <c r="E65" s="632">
        <v>626</v>
      </c>
      <c r="F65" s="631">
        <v>0</v>
      </c>
      <c r="G65" s="631">
        <v>0</v>
      </c>
      <c r="H65" s="632">
        <v>1780</v>
      </c>
      <c r="I65" s="631">
        <v>0</v>
      </c>
      <c r="J65" s="633">
        <v>901</v>
      </c>
      <c r="K65" s="633">
        <v>1</v>
      </c>
      <c r="L65" s="631">
        <v>0</v>
      </c>
      <c r="M65" s="633">
        <v>2411</v>
      </c>
      <c r="N65" s="682">
        <v>0</v>
      </c>
      <c r="O65" s="628"/>
    </row>
    <row r="66" spans="1:15" x14ac:dyDescent="0.2">
      <c r="A66" s="628"/>
      <c r="B66" s="1067"/>
      <c r="C66" s="1068"/>
      <c r="D66" s="681" t="s">
        <v>651</v>
      </c>
      <c r="E66" s="632">
        <v>4659</v>
      </c>
      <c r="F66" s="632">
        <v>4837</v>
      </c>
      <c r="G66" s="631">
        <v>0</v>
      </c>
      <c r="H66" s="632">
        <v>69236</v>
      </c>
      <c r="I66" s="631">
        <v>0</v>
      </c>
      <c r="J66" s="633">
        <v>6788</v>
      </c>
      <c r="K66" s="633">
        <v>4798</v>
      </c>
      <c r="L66" s="631">
        <v>0</v>
      </c>
      <c r="M66" s="633">
        <v>73830</v>
      </c>
      <c r="N66" s="682">
        <v>0</v>
      </c>
      <c r="O66" s="628"/>
    </row>
    <row r="67" spans="1:15" x14ac:dyDescent="0.2">
      <c r="A67" s="628"/>
      <c r="B67" s="1067"/>
      <c r="C67" s="635"/>
      <c r="D67" s="636" t="s">
        <v>599</v>
      </c>
      <c r="E67" s="637">
        <v>278313</v>
      </c>
      <c r="F67" s="637">
        <v>10360</v>
      </c>
      <c r="G67" s="637">
        <v>77367</v>
      </c>
      <c r="H67" s="637">
        <v>1068967</v>
      </c>
      <c r="I67" s="637">
        <v>948477.01399999997</v>
      </c>
      <c r="J67" s="637">
        <v>280841</v>
      </c>
      <c r="K67" s="637">
        <v>10138</v>
      </c>
      <c r="L67" s="637">
        <v>73737</v>
      </c>
      <c r="M67" s="637">
        <v>1094315</v>
      </c>
      <c r="N67" s="638">
        <v>912093.26699999999</v>
      </c>
      <c r="O67" s="628"/>
    </row>
    <row r="68" spans="1:15" ht="13.5" thickBot="1" x14ac:dyDescent="0.25">
      <c r="A68" s="628"/>
      <c r="B68" s="1069" t="s">
        <v>602</v>
      </c>
      <c r="C68" s="1070"/>
      <c r="D68" s="1070"/>
      <c r="E68" s="598">
        <v>558099</v>
      </c>
      <c r="F68" s="598">
        <v>20750</v>
      </c>
      <c r="G68" s="598">
        <v>155488</v>
      </c>
      <c r="H68" s="598">
        <v>2139848</v>
      </c>
      <c r="I68" s="598">
        <v>2027900.004</v>
      </c>
      <c r="J68" s="598">
        <v>563553</v>
      </c>
      <c r="K68" s="598">
        <v>20292</v>
      </c>
      <c r="L68" s="598">
        <v>148606</v>
      </c>
      <c r="M68" s="598">
        <v>2186602</v>
      </c>
      <c r="N68" s="640">
        <v>1957697.727</v>
      </c>
      <c r="O68" s="628"/>
    </row>
    <row r="69" spans="1:15" ht="12.75" customHeight="1" x14ac:dyDescent="0.2">
      <c r="A69" s="628"/>
      <c r="B69" s="1109" t="s">
        <v>726</v>
      </c>
      <c r="C69" s="1109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628"/>
    </row>
    <row r="70" spans="1:15" x14ac:dyDescent="0.2">
      <c r="A70" s="628"/>
      <c r="B70" s="628"/>
      <c r="C70" s="628"/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</row>
    <row r="72" spans="1:15" ht="13.5" thickBot="1" x14ac:dyDescent="0.25"/>
    <row r="73" spans="1:15" x14ac:dyDescent="0.2">
      <c r="B73" s="1173" t="s">
        <v>959</v>
      </c>
      <c r="C73" s="1174"/>
      <c r="D73" s="1174"/>
      <c r="E73" s="1174"/>
      <c r="F73" s="1174"/>
      <c r="G73" s="1174"/>
      <c r="H73" s="1174"/>
      <c r="I73" s="1174"/>
      <c r="J73" s="1174"/>
      <c r="K73" s="1175"/>
    </row>
    <row r="74" spans="1:15" x14ac:dyDescent="0.2">
      <c r="B74" s="1176" t="s">
        <v>728</v>
      </c>
      <c r="C74" s="1177"/>
      <c r="D74" s="1177"/>
      <c r="E74" s="1177"/>
      <c r="F74" s="1177"/>
      <c r="G74" s="1177"/>
      <c r="H74" s="1177"/>
      <c r="I74" s="1177"/>
      <c r="J74" s="1177"/>
      <c r="K74" s="1178"/>
    </row>
    <row r="75" spans="1:15" x14ac:dyDescent="0.2">
      <c r="B75" s="1176"/>
      <c r="C75" s="1177">
        <v>2015</v>
      </c>
      <c r="D75" s="1177"/>
      <c r="E75" s="1177"/>
      <c r="F75" s="1177">
        <v>2016</v>
      </c>
      <c r="G75" s="1177"/>
      <c r="H75" s="1177"/>
      <c r="I75" s="1179" t="s">
        <v>729</v>
      </c>
      <c r="J75" s="1179" t="s">
        <v>730</v>
      </c>
      <c r="K75" s="1180" t="s">
        <v>731</v>
      </c>
    </row>
    <row r="76" spans="1:15" x14ac:dyDescent="0.2">
      <c r="B76" s="1176"/>
      <c r="C76" s="1177"/>
      <c r="D76" s="1177"/>
      <c r="E76" s="1177"/>
      <c r="F76" s="1177"/>
      <c r="G76" s="1177"/>
      <c r="H76" s="1177"/>
      <c r="I76" s="1179"/>
      <c r="J76" s="1179"/>
      <c r="K76" s="1180"/>
    </row>
    <row r="77" spans="1:15" x14ac:dyDescent="0.2">
      <c r="B77" s="1176"/>
      <c r="C77" s="740" t="s">
        <v>593</v>
      </c>
      <c r="D77" s="741" t="s">
        <v>597</v>
      </c>
      <c r="E77" s="741" t="s">
        <v>4</v>
      </c>
      <c r="F77" s="740" t="s">
        <v>593</v>
      </c>
      <c r="G77" s="741" t="s">
        <v>597</v>
      </c>
      <c r="H77" s="741" t="s">
        <v>4</v>
      </c>
      <c r="I77" s="1179"/>
      <c r="J77" s="1179"/>
      <c r="K77" s="1180"/>
    </row>
    <row r="78" spans="1:15" x14ac:dyDescent="0.2">
      <c r="B78" s="742" t="s">
        <v>732</v>
      </c>
      <c r="C78" s="743">
        <v>13885</v>
      </c>
      <c r="D78" s="743">
        <v>14935</v>
      </c>
      <c r="E78" s="743">
        <v>28820</v>
      </c>
      <c r="F78" s="743">
        <v>15618</v>
      </c>
      <c r="G78" s="744">
        <v>16048</v>
      </c>
      <c r="H78" s="743">
        <v>31666</v>
      </c>
      <c r="I78" s="745">
        <v>9.8750867453157531E-2</v>
      </c>
      <c r="J78" s="745">
        <v>0.12481094706517824</v>
      </c>
      <c r="K78" s="746">
        <v>7.4522932708403086E-2</v>
      </c>
      <c r="L78" s="231"/>
    </row>
    <row r="79" spans="1:15" ht="13.5" thickBot="1" x14ac:dyDescent="0.25">
      <c r="B79" s="747" t="s">
        <v>733</v>
      </c>
      <c r="C79" s="748">
        <v>340.75904465999997</v>
      </c>
      <c r="D79" s="748">
        <v>317.66908416000001</v>
      </c>
      <c r="E79" s="748">
        <v>658.42812881999998</v>
      </c>
      <c r="F79" s="748">
        <v>430.84498180000003</v>
      </c>
      <c r="G79" s="748">
        <v>203.03794203000001</v>
      </c>
      <c r="H79" s="748">
        <v>633.88292382999998</v>
      </c>
      <c r="I79" s="749">
        <v>-3.7278487834334503E-2</v>
      </c>
      <c r="J79" s="749">
        <v>0.26436844025632639</v>
      </c>
      <c r="K79" s="750">
        <v>-0.36085079677525017</v>
      </c>
      <c r="L79" s="231"/>
    </row>
    <row r="80" spans="1:15" x14ac:dyDescent="0.2">
      <c r="B80" s="1058" t="s">
        <v>734</v>
      </c>
      <c r="C80" s="1058"/>
      <c r="D80" s="1058"/>
      <c r="E80" s="1058"/>
      <c r="F80" s="1058"/>
      <c r="G80" s="1058"/>
      <c r="H80" s="1058"/>
      <c r="I80" s="1058"/>
      <c r="J80" s="1058"/>
      <c r="K80" s="1058"/>
      <c r="L80" s="751"/>
    </row>
  </sheetData>
  <mergeCells count="52">
    <mergeCell ref="B17:J17"/>
    <mergeCell ref="B2:K2"/>
    <mergeCell ref="B4:B5"/>
    <mergeCell ref="C4:C5"/>
    <mergeCell ref="D4:H4"/>
    <mergeCell ref="I4:I5"/>
    <mergeCell ref="J4:J5"/>
    <mergeCell ref="B6:B10"/>
    <mergeCell ref="B11:C11"/>
    <mergeCell ref="B12:B14"/>
    <mergeCell ref="B15:C15"/>
    <mergeCell ref="B16:C16"/>
    <mergeCell ref="B36:K36"/>
    <mergeCell ref="B19:B20"/>
    <mergeCell ref="C19:C20"/>
    <mergeCell ref="D19:D20"/>
    <mergeCell ref="E19:I19"/>
    <mergeCell ref="J19:J20"/>
    <mergeCell ref="K19:K20"/>
    <mergeCell ref="B21:B26"/>
    <mergeCell ref="C27:D27"/>
    <mergeCell ref="B28:B33"/>
    <mergeCell ref="C34:D34"/>
    <mergeCell ref="B35:D35"/>
    <mergeCell ref="B39:I39"/>
    <mergeCell ref="B47:I47"/>
    <mergeCell ref="B50:N50"/>
    <mergeCell ref="B51:B53"/>
    <mergeCell ref="C51:C53"/>
    <mergeCell ref="D51:D53"/>
    <mergeCell ref="E51:I51"/>
    <mergeCell ref="J51:N51"/>
    <mergeCell ref="E52:G52"/>
    <mergeCell ref="H52:H53"/>
    <mergeCell ref="I52:I53"/>
    <mergeCell ref="J52:L52"/>
    <mergeCell ref="M52:M53"/>
    <mergeCell ref="N52:N53"/>
    <mergeCell ref="B54:B67"/>
    <mergeCell ref="C54:C59"/>
    <mergeCell ref="C61:C66"/>
    <mergeCell ref="B80:K80"/>
    <mergeCell ref="B68:D68"/>
    <mergeCell ref="B69:N69"/>
    <mergeCell ref="B73:K73"/>
    <mergeCell ref="B74:K74"/>
    <mergeCell ref="B75:B77"/>
    <mergeCell ref="C75:E76"/>
    <mergeCell ref="F75:H76"/>
    <mergeCell ref="I75:I77"/>
    <mergeCell ref="J75:J77"/>
    <mergeCell ref="K75:K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Normal="100" workbookViewId="0">
      <selection activeCell="H24" sqref="H24"/>
    </sheetView>
  </sheetViews>
  <sheetFormatPr baseColWidth="10" defaultRowHeight="12.75" x14ac:dyDescent="0.2"/>
  <cols>
    <col min="2" max="2" width="32.42578125" customWidth="1"/>
  </cols>
  <sheetData>
    <row r="2" spans="2:9" ht="15" x14ac:dyDescent="0.2">
      <c r="B2" s="755" t="s">
        <v>135</v>
      </c>
      <c r="C2" s="785"/>
      <c r="D2" s="785"/>
      <c r="E2" s="785"/>
      <c r="F2" s="785"/>
      <c r="G2" s="785"/>
      <c r="H2" s="785"/>
      <c r="I2" s="785"/>
    </row>
    <row r="3" spans="2:9" ht="13.5" thickBot="1" x14ac:dyDescent="0.25">
      <c r="B3" s="74" t="s">
        <v>136</v>
      </c>
      <c r="C3" s="75"/>
      <c r="D3" s="75"/>
      <c r="E3" s="75"/>
      <c r="F3" s="75"/>
      <c r="G3" s="75"/>
      <c r="H3" s="75"/>
      <c r="I3" s="75"/>
    </row>
    <row r="4" spans="2:9" ht="24" x14ac:dyDescent="0.2">
      <c r="B4" s="76" t="s">
        <v>137</v>
      </c>
      <c r="C4" s="77">
        <v>2012</v>
      </c>
      <c r="D4" s="77">
        <v>2013</v>
      </c>
      <c r="E4" s="77">
        <v>2014</v>
      </c>
      <c r="F4" s="78">
        <v>2015</v>
      </c>
      <c r="G4" s="78">
        <v>2016</v>
      </c>
      <c r="H4" s="78" t="s">
        <v>5</v>
      </c>
      <c r="I4" s="79" t="s">
        <v>6</v>
      </c>
    </row>
    <row r="5" spans="2:9" x14ac:dyDescent="0.2">
      <c r="B5" s="80" t="s">
        <v>138</v>
      </c>
      <c r="C5" s="81">
        <v>53260681.298129804</v>
      </c>
      <c r="D5" s="81">
        <v>56722196.754449755</v>
      </c>
      <c r="E5" s="81">
        <v>63334341.769340485</v>
      </c>
      <c r="F5" s="82">
        <v>60732779.756280228</v>
      </c>
      <c r="G5" s="82">
        <v>61426064.686050147</v>
      </c>
      <c r="H5" s="83">
        <v>0.96441725622431518</v>
      </c>
      <c r="I5" s="84">
        <v>1.1415333408944184E-2</v>
      </c>
    </row>
    <row r="6" spans="2:9" x14ac:dyDescent="0.2">
      <c r="B6" s="80" t="s">
        <v>139</v>
      </c>
      <c r="C6" s="81">
        <v>1367512.547999999</v>
      </c>
      <c r="D6" s="81">
        <v>1361082.0380700014</v>
      </c>
      <c r="E6" s="81">
        <v>1335610.1114199948</v>
      </c>
      <c r="F6" s="82">
        <v>1318919.4629200031</v>
      </c>
      <c r="G6" s="82">
        <v>1223236.6769999983</v>
      </c>
      <c r="H6" s="83">
        <v>1.9205374229568695E-2</v>
      </c>
      <c r="I6" s="84">
        <v>-7.2546344648041883E-2</v>
      </c>
    </row>
    <row r="7" spans="2:9" x14ac:dyDescent="0.2">
      <c r="B7" s="80" t="s">
        <v>140</v>
      </c>
      <c r="C7" s="81">
        <v>706628.48619000113</v>
      </c>
      <c r="D7" s="81">
        <v>729658.88735000114</v>
      </c>
      <c r="E7" s="81">
        <v>727685.52767999959</v>
      </c>
      <c r="F7" s="82">
        <v>720042.85943000042</v>
      </c>
      <c r="G7" s="82">
        <v>767215.32570000517</v>
      </c>
      <c r="H7" s="83">
        <v>1.2045630842974678E-2</v>
      </c>
      <c r="I7" s="84">
        <v>6.551341444778358E-2</v>
      </c>
    </row>
    <row r="8" spans="2:9" x14ac:dyDescent="0.2">
      <c r="B8" s="80" t="s">
        <v>141</v>
      </c>
      <c r="C8" s="81">
        <v>20568.289000000001</v>
      </c>
      <c r="D8" s="81">
        <v>2974.1509999999998</v>
      </c>
      <c r="E8" s="81">
        <v>98.885000000000005</v>
      </c>
      <c r="F8" s="82">
        <v>65.433400000000006</v>
      </c>
      <c r="G8" s="82">
        <v>55.182000000000002</v>
      </c>
      <c r="H8" s="83">
        <v>8.6638259027288906E-7</v>
      </c>
      <c r="I8" s="84">
        <v>-0.15666922397430061</v>
      </c>
    </row>
    <row r="9" spans="2:9" x14ac:dyDescent="0.2">
      <c r="B9" s="80" t="s">
        <v>142</v>
      </c>
      <c r="C9" s="81">
        <v>0</v>
      </c>
      <c r="D9" s="81">
        <v>0</v>
      </c>
      <c r="E9" s="81">
        <v>1049.741</v>
      </c>
      <c r="F9" s="82">
        <v>50.373100000000001</v>
      </c>
      <c r="G9" s="82">
        <v>274576.26498000004</v>
      </c>
      <c r="H9" s="83">
        <v>4.3109727027079046E-3</v>
      </c>
      <c r="I9" s="85">
        <v>5449.8509999999997</v>
      </c>
    </row>
    <row r="10" spans="2:9" x14ac:dyDescent="0.2">
      <c r="B10" s="80" t="s">
        <v>143</v>
      </c>
      <c r="C10" s="81">
        <v>464</v>
      </c>
      <c r="D10" s="81">
        <v>0</v>
      </c>
      <c r="E10" s="81">
        <v>254.5805</v>
      </c>
      <c r="F10" s="82">
        <v>42.246920000000003</v>
      </c>
      <c r="G10" s="82">
        <v>1267.4547299999995</v>
      </c>
      <c r="H10" s="83">
        <v>1.9899617846961415E-5</v>
      </c>
      <c r="I10" s="85">
        <v>29.001000000000001</v>
      </c>
    </row>
    <row r="11" spans="2:9" ht="13.5" thickBot="1" x14ac:dyDescent="0.25">
      <c r="B11" s="86" t="s">
        <v>144</v>
      </c>
      <c r="C11" s="87">
        <v>55355854</v>
      </c>
      <c r="D11" s="87">
        <v>58815911.830869399</v>
      </c>
      <c r="E11" s="87">
        <v>65399042</v>
      </c>
      <c r="F11" s="88">
        <v>62771899</v>
      </c>
      <c r="G11" s="88">
        <v>63692415</v>
      </c>
      <c r="H11" s="89">
        <v>1</v>
      </c>
      <c r="I11" s="90">
        <v>1.4664451075613094E-2</v>
      </c>
    </row>
    <row r="12" spans="2:9" x14ac:dyDescent="0.2">
      <c r="B12" s="786" t="s">
        <v>134</v>
      </c>
      <c r="C12" s="786"/>
      <c r="D12" s="786"/>
      <c r="E12" s="786"/>
      <c r="F12" s="786"/>
      <c r="G12" s="786"/>
      <c r="H12" s="786"/>
      <c r="I12" s="786"/>
    </row>
  </sheetData>
  <mergeCells count="2">
    <mergeCell ref="B2:I2"/>
    <mergeCell ref="B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zoomScaleNormal="100" workbookViewId="0">
      <selection activeCell="F32" sqref="F32"/>
    </sheetView>
  </sheetViews>
  <sheetFormatPr baseColWidth="10" defaultRowHeight="12.75" x14ac:dyDescent="0.2"/>
  <cols>
    <col min="2" max="2" width="27.7109375" bestFit="1" customWidth="1"/>
    <col min="3" max="3" width="30.5703125" customWidth="1"/>
  </cols>
  <sheetData>
    <row r="2" spans="2:11" ht="15" x14ac:dyDescent="0.2">
      <c r="B2" s="755" t="s">
        <v>145</v>
      </c>
      <c r="C2" s="755"/>
      <c r="D2" s="755"/>
      <c r="E2" s="755"/>
      <c r="F2" s="755"/>
      <c r="G2" s="755"/>
      <c r="H2" s="755"/>
      <c r="I2" s="755"/>
      <c r="J2" s="755"/>
    </row>
    <row r="3" spans="2:11" ht="13.5" thickBot="1" x14ac:dyDescent="0.25">
      <c r="B3" s="790" t="s">
        <v>0</v>
      </c>
      <c r="C3" s="790"/>
      <c r="D3" s="790"/>
      <c r="E3" s="790"/>
      <c r="F3" s="790"/>
      <c r="G3" s="790"/>
      <c r="H3" s="790"/>
      <c r="I3" s="790"/>
      <c r="J3" s="790"/>
    </row>
    <row r="4" spans="2:11" ht="24" x14ac:dyDescent="0.2">
      <c r="B4" s="91" t="s">
        <v>146</v>
      </c>
      <c r="C4" s="92"/>
      <c r="D4" s="92">
        <v>2012</v>
      </c>
      <c r="E4" s="92">
        <v>2013</v>
      </c>
      <c r="F4" s="92">
        <v>2014</v>
      </c>
      <c r="G4" s="92">
        <v>2015</v>
      </c>
      <c r="H4" s="92">
        <v>2016</v>
      </c>
      <c r="I4" s="93" t="s">
        <v>5</v>
      </c>
      <c r="J4" s="94" t="s">
        <v>6</v>
      </c>
      <c r="K4" s="4"/>
    </row>
    <row r="5" spans="2:11" x14ac:dyDescent="0.2">
      <c r="B5" s="791" t="s">
        <v>147</v>
      </c>
      <c r="C5" s="95" t="s">
        <v>148</v>
      </c>
      <c r="D5" s="96">
        <v>25585.990605259994</v>
      </c>
      <c r="E5" s="96">
        <v>22615.545907750009</v>
      </c>
      <c r="F5" s="96">
        <v>19662.650110949991</v>
      </c>
      <c r="G5" s="96">
        <v>16577.681088820002</v>
      </c>
      <c r="H5" s="96">
        <v>14560.503418429997</v>
      </c>
      <c r="I5" s="97">
        <v>0.24296609640252861</v>
      </c>
      <c r="J5" s="98">
        <v>-0.12168032788074268</v>
      </c>
      <c r="K5" s="4"/>
    </row>
    <row r="6" spans="2:11" x14ac:dyDescent="0.2">
      <c r="B6" s="791"/>
      <c r="C6" s="95" t="s">
        <v>149</v>
      </c>
      <c r="D6" s="96">
        <v>15760.630355360005</v>
      </c>
      <c r="E6" s="96">
        <v>16552.658893560005</v>
      </c>
      <c r="F6" s="96">
        <v>15650.481275080001</v>
      </c>
      <c r="G6" s="96">
        <v>11812.481146529999</v>
      </c>
      <c r="H6" s="96">
        <v>11348.325690320002</v>
      </c>
      <c r="I6" s="97">
        <v>0.18936559502410982</v>
      </c>
      <c r="J6" s="98">
        <v>-3.9293646309551677E-2</v>
      </c>
      <c r="K6" s="4"/>
    </row>
    <row r="7" spans="2:11" x14ac:dyDescent="0.2">
      <c r="B7" s="791"/>
      <c r="C7" s="95" t="s">
        <v>150</v>
      </c>
      <c r="D7" s="96">
        <v>1148.2024162299999</v>
      </c>
      <c r="E7" s="96">
        <v>1053.5099123099999</v>
      </c>
      <c r="F7" s="96">
        <v>1137.3493959099999</v>
      </c>
      <c r="G7" s="96">
        <v>903.21442028999991</v>
      </c>
      <c r="H7" s="96">
        <v>929.70476172999997</v>
      </c>
      <c r="I7" s="97">
        <v>1.5513662561863371E-2</v>
      </c>
      <c r="J7" s="98">
        <v>2.932896203261981E-2</v>
      </c>
      <c r="K7" s="4"/>
    </row>
    <row r="8" spans="2:11" x14ac:dyDescent="0.2">
      <c r="B8" s="791"/>
      <c r="C8" s="95" t="s">
        <v>151</v>
      </c>
      <c r="D8" s="96">
        <v>1338.5958938000001</v>
      </c>
      <c r="E8" s="96">
        <v>1375.0608946599996</v>
      </c>
      <c r="F8" s="96">
        <v>1086.1565664400002</v>
      </c>
      <c r="G8" s="96">
        <v>664.86156761000007</v>
      </c>
      <c r="H8" s="96">
        <v>813.0496820300001</v>
      </c>
      <c r="I8" s="97">
        <v>1.3567079499058048E-2</v>
      </c>
      <c r="J8" s="98">
        <v>0.22288566769274509</v>
      </c>
      <c r="K8" s="4"/>
    </row>
    <row r="9" spans="2:11" ht="13.5" customHeight="1" x14ac:dyDescent="0.2">
      <c r="B9" s="791"/>
      <c r="C9" s="95" t="s">
        <v>152</v>
      </c>
      <c r="D9" s="96">
        <v>1208.1850701800001</v>
      </c>
      <c r="E9" s="96">
        <v>838.63318634000018</v>
      </c>
      <c r="F9" s="96">
        <v>1162.4250451700007</v>
      </c>
      <c r="G9" s="96">
        <v>688.82858356000008</v>
      </c>
      <c r="H9" s="96">
        <v>739.14252702999977</v>
      </c>
      <c r="I9" s="97">
        <v>1.2333816305435383E-2</v>
      </c>
      <c r="J9" s="98">
        <v>7.3042763716289816E-2</v>
      </c>
      <c r="K9" s="4"/>
    </row>
    <row r="10" spans="2:11" x14ac:dyDescent="0.2">
      <c r="B10" s="792" t="s">
        <v>153</v>
      </c>
      <c r="C10" s="793"/>
      <c r="D10" s="99">
        <v>45041.604340829996</v>
      </c>
      <c r="E10" s="99">
        <v>42435.408794620009</v>
      </c>
      <c r="F10" s="100">
        <v>38699.06239354999</v>
      </c>
      <c r="G10" s="100">
        <v>30647.066806810002</v>
      </c>
      <c r="H10" s="100">
        <v>28390.6</v>
      </c>
      <c r="I10" s="101">
        <v>0.47374624979299523</v>
      </c>
      <c r="J10" s="102">
        <v>-7.3623382671278326E-2</v>
      </c>
      <c r="K10" s="4"/>
    </row>
    <row r="11" spans="2:11" x14ac:dyDescent="0.2">
      <c r="B11" s="794" t="s">
        <v>154</v>
      </c>
      <c r="C11" s="795"/>
      <c r="D11" s="96">
        <v>2817.720081259999</v>
      </c>
      <c r="E11" s="96">
        <v>2411.0198922099999</v>
      </c>
      <c r="F11" s="103">
        <v>1641.0726718600013</v>
      </c>
      <c r="G11" s="103">
        <v>1386.0103251800001</v>
      </c>
      <c r="H11" s="103">
        <v>1618.8391882999995</v>
      </c>
      <c r="I11" s="104">
        <v>2.701301095035211E-2</v>
      </c>
      <c r="J11" s="98">
        <v>0.16798494130248431</v>
      </c>
      <c r="K11" s="4"/>
    </row>
    <row r="12" spans="2:11" x14ac:dyDescent="0.2">
      <c r="B12" s="792" t="s">
        <v>155</v>
      </c>
      <c r="C12" s="793"/>
      <c r="D12" s="99">
        <v>47859.324422089994</v>
      </c>
      <c r="E12" s="99">
        <v>44846.428686830011</v>
      </c>
      <c r="F12" s="100">
        <v>40340.199999999997</v>
      </c>
      <c r="G12" s="100">
        <v>32033.077131990001</v>
      </c>
      <c r="H12" s="100">
        <v>30009.4</v>
      </c>
      <c r="I12" s="101">
        <v>0.50075926074334731</v>
      </c>
      <c r="J12" s="102">
        <v>-6.3169449997334648E-2</v>
      </c>
      <c r="K12" s="4"/>
    </row>
    <row r="13" spans="2:11" ht="13.5" thickBot="1" x14ac:dyDescent="0.25">
      <c r="B13" s="787" t="s">
        <v>87</v>
      </c>
      <c r="C13" s="788"/>
      <c r="D13" s="105">
        <v>77695.622630199985</v>
      </c>
      <c r="E13" s="105">
        <v>76171.634003789659</v>
      </c>
      <c r="F13" s="105">
        <v>73883.380913909306</v>
      </c>
      <c r="G13" s="105">
        <v>60696.9</v>
      </c>
      <c r="H13" s="105">
        <v>59928.128385069867</v>
      </c>
      <c r="I13" s="89">
        <v>1</v>
      </c>
      <c r="J13" s="90">
        <v>-1.266460172801942E-2</v>
      </c>
      <c r="K13" s="4"/>
    </row>
    <row r="14" spans="2:11" x14ac:dyDescent="0.2">
      <c r="B14" s="789" t="s">
        <v>134</v>
      </c>
      <c r="C14" s="789"/>
      <c r="D14" s="789"/>
      <c r="E14" s="789"/>
      <c r="F14" s="789"/>
      <c r="G14" s="789"/>
      <c r="H14" s="789"/>
      <c r="I14" s="789"/>
      <c r="J14" s="789"/>
    </row>
  </sheetData>
  <mergeCells count="8">
    <mergeCell ref="B13:C13"/>
    <mergeCell ref="B14:J14"/>
    <mergeCell ref="B2:J2"/>
    <mergeCell ref="B3:J3"/>
    <mergeCell ref="B5:B9"/>
    <mergeCell ref="B10:C10"/>
    <mergeCell ref="B11:C11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zoomScaleNormal="100" workbookViewId="0">
      <selection activeCell="D6" sqref="D6"/>
    </sheetView>
  </sheetViews>
  <sheetFormatPr baseColWidth="10" defaultRowHeight="12.75" x14ac:dyDescent="0.2"/>
  <cols>
    <col min="4" max="4" width="31.5703125" customWidth="1"/>
  </cols>
  <sheetData>
    <row r="2" spans="2:12" ht="15" x14ac:dyDescent="0.2">
      <c r="B2" s="753" t="s">
        <v>156</v>
      </c>
    </row>
    <row r="3" spans="2:12" ht="13.5" thickBot="1" x14ac:dyDescent="0.25">
      <c r="B3" s="57" t="s">
        <v>0</v>
      </c>
    </row>
    <row r="4" spans="2:12" ht="24" x14ac:dyDescent="0.2">
      <c r="B4" s="806" t="s">
        <v>146</v>
      </c>
      <c r="C4" s="807"/>
      <c r="D4" s="807"/>
      <c r="E4" s="106">
        <v>2012</v>
      </c>
      <c r="F4" s="106">
        <v>2013</v>
      </c>
      <c r="G4" s="106">
        <v>2014</v>
      </c>
      <c r="H4" s="106">
        <v>2015</v>
      </c>
      <c r="I4" s="106">
        <v>2016</v>
      </c>
      <c r="J4" s="107" t="s">
        <v>5</v>
      </c>
      <c r="K4" s="108" t="s">
        <v>6</v>
      </c>
    </row>
    <row r="5" spans="2:12" x14ac:dyDescent="0.2">
      <c r="B5" s="791" t="s">
        <v>157</v>
      </c>
      <c r="C5" s="799" t="s">
        <v>158</v>
      </c>
      <c r="D5" s="109" t="s">
        <v>159</v>
      </c>
      <c r="E5" s="110">
        <v>1592.5284345300022</v>
      </c>
      <c r="F5" s="110">
        <v>1742.5331951700023</v>
      </c>
      <c r="G5" s="110">
        <v>1675.0531106199985</v>
      </c>
      <c r="H5" s="110">
        <v>1481.6139868499988</v>
      </c>
      <c r="I5" s="110">
        <v>1500.6728234400002</v>
      </c>
      <c r="J5" s="97">
        <v>2.5041209593554926E-2</v>
      </c>
      <c r="K5" s="98">
        <v>1.2863564166616381E-2</v>
      </c>
      <c r="L5" s="4"/>
    </row>
    <row r="6" spans="2:12" x14ac:dyDescent="0.2">
      <c r="B6" s="791"/>
      <c r="C6" s="799"/>
      <c r="D6" s="109" t="s">
        <v>160</v>
      </c>
      <c r="E6" s="110">
        <v>721.20502128000055</v>
      </c>
      <c r="F6" s="110">
        <v>823.40621697999654</v>
      </c>
      <c r="G6" s="110">
        <v>755.33145867999838</v>
      </c>
      <c r="H6" s="110">
        <v>556.06736174000071</v>
      </c>
      <c r="I6" s="110">
        <v>705.19915183999979</v>
      </c>
      <c r="J6" s="97">
        <v>1.1767414915892652E-2</v>
      </c>
      <c r="K6" s="98">
        <v>0.26819015169915383</v>
      </c>
      <c r="L6" s="4"/>
    </row>
    <row r="7" spans="2:12" x14ac:dyDescent="0.2">
      <c r="B7" s="791"/>
      <c r="C7" s="799"/>
      <c r="D7" s="109" t="s">
        <v>161</v>
      </c>
      <c r="E7" s="110">
        <v>383.67433753999978</v>
      </c>
      <c r="F7" s="110">
        <v>431.19291403000034</v>
      </c>
      <c r="G7" s="110">
        <v>525.97451582999997</v>
      </c>
      <c r="H7" s="110">
        <v>526.81892162000042</v>
      </c>
      <c r="I7" s="110">
        <v>655.15019367999992</v>
      </c>
      <c r="J7" s="97">
        <v>1.0932265220604172E-2</v>
      </c>
      <c r="K7" s="98">
        <v>0.24359655052892371</v>
      </c>
      <c r="L7" s="4"/>
    </row>
    <row r="8" spans="2:12" x14ac:dyDescent="0.2">
      <c r="B8" s="791"/>
      <c r="C8" s="799"/>
      <c r="D8" s="109" t="s">
        <v>162</v>
      </c>
      <c r="E8" s="110">
        <v>366.98328973000037</v>
      </c>
      <c r="F8" s="110">
        <v>389.5087677300001</v>
      </c>
      <c r="G8" s="110">
        <v>589.2800566999997</v>
      </c>
      <c r="H8" s="110">
        <v>510.68211250999968</v>
      </c>
      <c r="I8" s="110">
        <v>740.49393067999983</v>
      </c>
      <c r="J8" s="97">
        <v>1.2356366711837496E-2</v>
      </c>
      <c r="K8" s="98">
        <v>0.45000953144897982</v>
      </c>
      <c r="L8" s="4"/>
    </row>
    <row r="9" spans="2:12" x14ac:dyDescent="0.2">
      <c r="B9" s="791"/>
      <c r="C9" s="799"/>
      <c r="D9" s="109" t="s">
        <v>85</v>
      </c>
      <c r="E9" s="110">
        <v>944.89717256000199</v>
      </c>
      <c r="F9" s="110">
        <v>1049.1772186499986</v>
      </c>
      <c r="G9" s="110">
        <v>954.19478570999934</v>
      </c>
      <c r="H9" s="110">
        <v>1033.9931051099986</v>
      </c>
      <c r="I9" s="110">
        <v>1215.0912653800001</v>
      </c>
      <c r="J9" s="97">
        <v>2.027580867489135E-2</v>
      </c>
      <c r="K9" s="98">
        <v>0.17514445635566966</v>
      </c>
      <c r="L9" s="4"/>
    </row>
    <row r="10" spans="2:12" x14ac:dyDescent="0.2">
      <c r="B10" s="791"/>
      <c r="C10" s="800" t="s">
        <v>163</v>
      </c>
      <c r="D10" s="801"/>
      <c r="E10" s="111">
        <v>4009.2882556400014</v>
      </c>
      <c r="F10" s="111">
        <v>4435.8183125600081</v>
      </c>
      <c r="G10" s="111">
        <v>4499.8339275400049</v>
      </c>
      <c r="H10" s="111">
        <v>4109.1754878299989</v>
      </c>
      <c r="I10" s="111">
        <v>4816.6073650199914</v>
      </c>
      <c r="J10" s="112">
        <v>8.0373065116780454E-2</v>
      </c>
      <c r="K10" s="113">
        <v>0.17215908137415137</v>
      </c>
      <c r="L10" s="4"/>
    </row>
    <row r="11" spans="2:12" x14ac:dyDescent="0.2">
      <c r="B11" s="791"/>
      <c r="C11" s="799" t="s">
        <v>164</v>
      </c>
      <c r="D11" s="109" t="s">
        <v>165</v>
      </c>
      <c r="E11" s="110">
        <v>2529.0373552699994</v>
      </c>
      <c r="F11" s="110">
        <v>2794.2366130500004</v>
      </c>
      <c r="G11" s="110">
        <v>2879.7117002300006</v>
      </c>
      <c r="H11" s="110">
        <v>2550.5599031599991</v>
      </c>
      <c r="I11" s="110">
        <v>2392.0356569800015</v>
      </c>
      <c r="J11" s="97">
        <v>3.9915073629697116E-2</v>
      </c>
      <c r="K11" s="98">
        <v>-6.2152724185617014E-2</v>
      </c>
      <c r="L11" s="4"/>
    </row>
    <row r="12" spans="2:12" x14ac:dyDescent="0.2">
      <c r="B12" s="791"/>
      <c r="C12" s="799"/>
      <c r="D12" s="109" t="s">
        <v>166</v>
      </c>
      <c r="E12" s="110">
        <v>702.84555515000011</v>
      </c>
      <c r="F12" s="110">
        <v>812.42980984999974</v>
      </c>
      <c r="G12" s="110">
        <v>989.46062110000059</v>
      </c>
      <c r="H12" s="110">
        <v>822.63526625999998</v>
      </c>
      <c r="I12" s="110">
        <v>821.85772067999972</v>
      </c>
      <c r="J12" s="97">
        <v>1.3714056200773221E-2</v>
      </c>
      <c r="K12" s="98">
        <v>-9.4518872687676669E-4</v>
      </c>
      <c r="L12" s="4"/>
    </row>
    <row r="13" spans="2:12" ht="24" x14ac:dyDescent="0.2">
      <c r="B13" s="791"/>
      <c r="C13" s="799"/>
      <c r="D13" s="109" t="s">
        <v>167</v>
      </c>
      <c r="E13" s="110">
        <v>352.77185457999985</v>
      </c>
      <c r="F13" s="110">
        <v>423.32959861999996</v>
      </c>
      <c r="G13" s="110">
        <v>428.86453761999979</v>
      </c>
      <c r="H13" s="110">
        <v>390.11289187999978</v>
      </c>
      <c r="I13" s="110">
        <v>384.69261923999983</v>
      </c>
      <c r="J13" s="97">
        <v>6.4192329980363692E-3</v>
      </c>
      <c r="K13" s="98">
        <v>-1.3894113096029725E-2</v>
      </c>
      <c r="L13" s="4"/>
    </row>
    <row r="14" spans="2:12" ht="24" x14ac:dyDescent="0.2">
      <c r="B14" s="791"/>
      <c r="C14" s="799"/>
      <c r="D14" s="109" t="s">
        <v>168</v>
      </c>
      <c r="E14" s="110">
        <v>282.12286926999985</v>
      </c>
      <c r="F14" s="110">
        <v>253.56475032999992</v>
      </c>
      <c r="G14" s="110">
        <v>327.73387025999989</v>
      </c>
      <c r="H14" s="110">
        <v>349.54386940000012</v>
      </c>
      <c r="I14" s="110">
        <v>348.30500970000003</v>
      </c>
      <c r="J14" s="97">
        <v>5.8120455132847975E-3</v>
      </c>
      <c r="K14" s="98">
        <v>-3.5442180751921182E-3</v>
      </c>
      <c r="L14" s="4"/>
    </row>
    <row r="15" spans="2:12" x14ac:dyDescent="0.2">
      <c r="B15" s="791"/>
      <c r="C15" s="799"/>
      <c r="D15" s="109" t="s">
        <v>169</v>
      </c>
      <c r="E15" s="110">
        <v>346.56838672999987</v>
      </c>
      <c r="F15" s="110">
        <v>329.8443032699999</v>
      </c>
      <c r="G15" s="110">
        <v>348.57776394999985</v>
      </c>
      <c r="H15" s="110">
        <v>298.99495229000007</v>
      </c>
      <c r="I15" s="110">
        <v>266.37390980000009</v>
      </c>
      <c r="J15" s="97">
        <v>4.4448895197995763E-3</v>
      </c>
      <c r="K15" s="98">
        <v>-0.1091023184176042</v>
      </c>
      <c r="L15" s="4"/>
    </row>
    <row r="16" spans="2:12" x14ac:dyDescent="0.2">
      <c r="B16" s="791"/>
      <c r="C16" s="799"/>
      <c r="D16" s="114" t="s">
        <v>170</v>
      </c>
      <c r="E16" s="110">
        <v>1027.6788825299996</v>
      </c>
      <c r="F16" s="110">
        <v>988.33692124999902</v>
      </c>
      <c r="G16" s="110">
        <v>980.75105924999923</v>
      </c>
      <c r="H16" s="110">
        <v>907.97301549999941</v>
      </c>
      <c r="I16" s="110">
        <v>933.71606082999972</v>
      </c>
      <c r="J16" s="97">
        <v>1.5580597725835565E-2</v>
      </c>
      <c r="K16" s="98">
        <v>2.8352214097270512E-2</v>
      </c>
      <c r="L16" s="4"/>
    </row>
    <row r="17" spans="2:12" x14ac:dyDescent="0.2">
      <c r="B17" s="791"/>
      <c r="C17" s="800" t="s">
        <v>171</v>
      </c>
      <c r="D17" s="801"/>
      <c r="E17" s="111">
        <v>5241.0249035299985</v>
      </c>
      <c r="F17" s="111">
        <v>5601.7419963699849</v>
      </c>
      <c r="G17" s="111">
        <v>5955.0995524099953</v>
      </c>
      <c r="H17" s="111">
        <v>5319.8198984900064</v>
      </c>
      <c r="I17" s="111">
        <v>5146.9809772300232</v>
      </c>
      <c r="J17" s="112">
        <v>8.5885895587427014E-2</v>
      </c>
      <c r="K17" s="113">
        <v>-3.2489618926580976E-2</v>
      </c>
      <c r="L17" s="4"/>
    </row>
    <row r="18" spans="2:12" x14ac:dyDescent="0.2">
      <c r="B18" s="791"/>
      <c r="C18" s="799" t="s">
        <v>172</v>
      </c>
      <c r="D18" s="109" t="s">
        <v>173</v>
      </c>
      <c r="E18" s="110">
        <v>1972.597706589999</v>
      </c>
      <c r="F18" s="110">
        <v>2781.7023933300015</v>
      </c>
      <c r="G18" s="110">
        <v>3787.277108209998</v>
      </c>
      <c r="H18" s="110">
        <v>3086.45135871</v>
      </c>
      <c r="I18" s="110">
        <v>3458.1858699699937</v>
      </c>
      <c r="J18" s="97">
        <v>5.7705554355866572E-2</v>
      </c>
      <c r="K18" s="98">
        <v>0.12044074830823259</v>
      </c>
      <c r="L18" s="4"/>
    </row>
    <row r="19" spans="2:12" x14ac:dyDescent="0.2">
      <c r="B19" s="791"/>
      <c r="C19" s="799"/>
      <c r="D19" s="109" t="s">
        <v>174</v>
      </c>
      <c r="E19" s="110">
        <v>893.9072349999999</v>
      </c>
      <c r="F19" s="110">
        <v>769.02885292000008</v>
      </c>
      <c r="G19" s="110">
        <v>701.37706997999987</v>
      </c>
      <c r="H19" s="110">
        <v>437.90785538000006</v>
      </c>
      <c r="I19" s="110">
        <v>405.45982297999984</v>
      </c>
      <c r="J19" s="97">
        <v>6.765768161066321E-3</v>
      </c>
      <c r="K19" s="98">
        <v>-7.4097854152086473E-2</v>
      </c>
      <c r="L19" s="4"/>
    </row>
    <row r="20" spans="2:12" x14ac:dyDescent="0.2">
      <c r="B20" s="791"/>
      <c r="C20" s="799"/>
      <c r="D20" s="109" t="s">
        <v>175</v>
      </c>
      <c r="E20" s="110">
        <v>121.33006829999995</v>
      </c>
      <c r="F20" s="110">
        <v>107.88437532999994</v>
      </c>
      <c r="G20" s="110">
        <v>87.816537249999996</v>
      </c>
      <c r="H20" s="110">
        <v>93.111121629999957</v>
      </c>
      <c r="I20" s="110">
        <v>88.93963604999999</v>
      </c>
      <c r="J20" s="97">
        <v>1.4841050179060494E-3</v>
      </c>
      <c r="K20" s="98">
        <v>-4.4801152719182058E-2</v>
      </c>
      <c r="L20" s="4"/>
    </row>
    <row r="21" spans="2:12" x14ac:dyDescent="0.2">
      <c r="B21" s="791"/>
      <c r="C21" s="799"/>
      <c r="D21" s="109" t="s">
        <v>85</v>
      </c>
      <c r="E21" s="110">
        <v>488.24574197999976</v>
      </c>
      <c r="F21" s="110">
        <v>469.99445577000006</v>
      </c>
      <c r="G21" s="110">
        <v>514.47895484000003</v>
      </c>
      <c r="H21" s="110">
        <v>411.24886205000013</v>
      </c>
      <c r="I21" s="110">
        <v>475.84990203999979</v>
      </c>
      <c r="J21" s="97">
        <v>7.9403431220547004E-3</v>
      </c>
      <c r="K21" s="98">
        <v>0.15708503038275978</v>
      </c>
      <c r="L21" s="4"/>
    </row>
    <row r="22" spans="2:12" x14ac:dyDescent="0.2">
      <c r="B22" s="791"/>
      <c r="C22" s="800" t="s">
        <v>176</v>
      </c>
      <c r="D22" s="801"/>
      <c r="E22" s="111">
        <v>3476.0807518700035</v>
      </c>
      <c r="F22" s="111">
        <v>4128.6100773500029</v>
      </c>
      <c r="G22" s="111">
        <v>5090.9496702800006</v>
      </c>
      <c r="H22" s="111">
        <v>4028.7191977699977</v>
      </c>
      <c r="I22" s="111">
        <v>4428.435231039989</v>
      </c>
      <c r="J22" s="112">
        <v>7.3895770656893567E-2</v>
      </c>
      <c r="K22" s="113">
        <v>9.9216652650113923E-2</v>
      </c>
      <c r="L22" s="4"/>
    </row>
    <row r="23" spans="2:12" x14ac:dyDescent="0.2">
      <c r="B23" s="791"/>
      <c r="C23" s="799" t="s">
        <v>177</v>
      </c>
      <c r="D23" s="109" t="s">
        <v>178</v>
      </c>
      <c r="E23" s="110">
        <v>1338.0307993000024</v>
      </c>
      <c r="F23" s="110">
        <v>1362.6520760199999</v>
      </c>
      <c r="G23" s="110">
        <v>1422.4031373400016</v>
      </c>
      <c r="H23" s="110">
        <v>1443.4386141399962</v>
      </c>
      <c r="I23" s="110">
        <v>1428.4926742899972</v>
      </c>
      <c r="J23" s="97">
        <v>2.3836764350643157E-2</v>
      </c>
      <c r="K23" s="98">
        <v>-1.0354399351373722E-2</v>
      </c>
      <c r="L23" s="4"/>
    </row>
    <row r="24" spans="2:12" x14ac:dyDescent="0.2">
      <c r="B24" s="791"/>
      <c r="C24" s="799"/>
      <c r="D24" s="109" t="s">
        <v>179</v>
      </c>
      <c r="E24" s="110">
        <v>429.28705732999998</v>
      </c>
      <c r="F24" s="110">
        <v>496.53148140000019</v>
      </c>
      <c r="G24" s="110">
        <v>400.1955961799996</v>
      </c>
      <c r="H24" s="110">
        <v>383.06569905000026</v>
      </c>
      <c r="I24" s="110">
        <v>395.93261786999983</v>
      </c>
      <c r="J24" s="97">
        <v>6.6067909767834627E-3</v>
      </c>
      <c r="K24" s="98">
        <v>3.3589326457339919E-2</v>
      </c>
      <c r="L24" s="4"/>
    </row>
    <row r="25" spans="2:12" x14ac:dyDescent="0.2">
      <c r="B25" s="791"/>
      <c r="C25" s="800" t="s">
        <v>180</v>
      </c>
      <c r="D25" s="801"/>
      <c r="E25" s="111">
        <v>1767.3178566300005</v>
      </c>
      <c r="F25" s="111">
        <v>1859.1835574200011</v>
      </c>
      <c r="G25" s="111">
        <v>1822.5987335200009</v>
      </c>
      <c r="H25" s="111">
        <v>1826.504313189997</v>
      </c>
      <c r="I25" s="111">
        <v>1824.4252921599946</v>
      </c>
      <c r="J25" s="112">
        <v>3.0443555327426576E-2</v>
      </c>
      <c r="K25" s="113">
        <v>-1.1382513662786531E-3</v>
      </c>
      <c r="L25" s="4"/>
    </row>
    <row r="26" spans="2:12" x14ac:dyDescent="0.2">
      <c r="B26" s="791"/>
      <c r="C26" s="799" t="s">
        <v>181</v>
      </c>
      <c r="D26" s="109" t="s">
        <v>182</v>
      </c>
      <c r="E26" s="110">
        <v>464.1487682500005</v>
      </c>
      <c r="F26" s="110">
        <v>535.79645325999968</v>
      </c>
      <c r="G26" s="110">
        <v>680.70233952000001</v>
      </c>
      <c r="H26" s="110">
        <v>747.27241124</v>
      </c>
      <c r="I26" s="110">
        <v>563.66849421000052</v>
      </c>
      <c r="J26" s="97">
        <v>9.4057416675544046E-3</v>
      </c>
      <c r="K26" s="98">
        <v>-0.24569877633423265</v>
      </c>
      <c r="L26" s="4"/>
    </row>
    <row r="27" spans="2:12" x14ac:dyDescent="0.2">
      <c r="B27" s="791"/>
      <c r="C27" s="799"/>
      <c r="D27" s="109" t="s">
        <v>183</v>
      </c>
      <c r="E27" s="110">
        <v>292.58510859999973</v>
      </c>
      <c r="F27" s="110">
        <v>336.29330011000008</v>
      </c>
      <c r="G27" s="110">
        <v>367.11334991000024</v>
      </c>
      <c r="H27" s="110">
        <v>393.56910632999978</v>
      </c>
      <c r="I27" s="110">
        <v>398.78996355000066</v>
      </c>
      <c r="J27" s="97">
        <v>6.6544705182108354E-3</v>
      </c>
      <c r="K27" s="98">
        <v>1.3265414220859251E-2</v>
      </c>
      <c r="L27" s="4"/>
    </row>
    <row r="28" spans="2:12" x14ac:dyDescent="0.2">
      <c r="B28" s="791"/>
      <c r="C28" s="799"/>
      <c r="D28" s="109" t="s">
        <v>184</v>
      </c>
      <c r="E28" s="110">
        <v>251.70407683000008</v>
      </c>
      <c r="F28" s="110">
        <v>251.74110643999981</v>
      </c>
      <c r="G28" s="110">
        <v>284.24992795000014</v>
      </c>
      <c r="H28" s="110">
        <v>394.60385150000013</v>
      </c>
      <c r="I28" s="110">
        <v>378.70443340000003</v>
      </c>
      <c r="J28" s="97">
        <v>6.3193102071639005E-3</v>
      </c>
      <c r="K28" s="98">
        <v>-4.029210064615929E-2</v>
      </c>
      <c r="L28" s="4"/>
    </row>
    <row r="29" spans="2:12" x14ac:dyDescent="0.2">
      <c r="B29" s="791"/>
      <c r="C29" s="799"/>
      <c r="D29" s="109" t="s">
        <v>185</v>
      </c>
      <c r="E29" s="110">
        <v>476.62940223999993</v>
      </c>
      <c r="F29" s="110">
        <v>410.06694242999998</v>
      </c>
      <c r="G29" s="110">
        <v>451.94774344000001</v>
      </c>
      <c r="H29" s="110">
        <v>392.82400782000013</v>
      </c>
      <c r="I29" s="110">
        <v>374.07504271999977</v>
      </c>
      <c r="J29" s="97">
        <v>6.2420611622704238E-3</v>
      </c>
      <c r="K29" s="98">
        <v>-4.7728664049961789E-2</v>
      </c>
      <c r="L29" s="4"/>
    </row>
    <row r="30" spans="2:12" x14ac:dyDescent="0.2">
      <c r="B30" s="791"/>
      <c r="C30" s="799"/>
      <c r="D30" s="109" t="s">
        <v>186</v>
      </c>
      <c r="E30" s="110">
        <v>444.64821382999997</v>
      </c>
      <c r="F30" s="110">
        <v>416.78409454999991</v>
      </c>
      <c r="G30" s="110">
        <v>430.05853416999975</v>
      </c>
      <c r="H30" s="110">
        <v>360.47427063999982</v>
      </c>
      <c r="I30" s="110">
        <v>330.84611411999998</v>
      </c>
      <c r="J30" s="97">
        <v>5.5207149469801492E-3</v>
      </c>
      <c r="K30" s="98">
        <v>-8.2192153319006311E-2</v>
      </c>
      <c r="L30" s="4"/>
    </row>
    <row r="31" spans="2:12" x14ac:dyDescent="0.2">
      <c r="B31" s="791"/>
      <c r="C31" s="799"/>
      <c r="D31" s="109" t="s">
        <v>187</v>
      </c>
      <c r="E31" s="110">
        <v>276.18119509000024</v>
      </c>
      <c r="F31" s="110">
        <v>295.29510206999998</v>
      </c>
      <c r="G31" s="110">
        <v>302.77018336000009</v>
      </c>
      <c r="H31" s="110">
        <v>307.22778663000014</v>
      </c>
      <c r="I31" s="110">
        <v>269.31039782000011</v>
      </c>
      <c r="J31" s="97">
        <v>4.493889682146238E-3</v>
      </c>
      <c r="K31" s="98">
        <v>-0.12341783673253692</v>
      </c>
      <c r="L31" s="4"/>
    </row>
    <row r="32" spans="2:12" x14ac:dyDescent="0.2">
      <c r="B32" s="791"/>
      <c r="C32" s="799"/>
      <c r="D32" s="109" t="s">
        <v>188</v>
      </c>
      <c r="E32" s="110">
        <v>250.38259623999994</v>
      </c>
      <c r="F32" s="110">
        <v>239.96314940000013</v>
      </c>
      <c r="G32" s="110">
        <v>239.44458706999998</v>
      </c>
      <c r="H32" s="110">
        <v>198.00122877000018</v>
      </c>
      <c r="I32" s="110">
        <v>183.72813036000008</v>
      </c>
      <c r="J32" s="97">
        <v>3.0658079154324684E-3</v>
      </c>
      <c r="K32" s="98">
        <v>-7.2085908247467745E-2</v>
      </c>
      <c r="L32" s="4"/>
    </row>
    <row r="33" spans="2:12" x14ac:dyDescent="0.2">
      <c r="B33" s="791"/>
      <c r="C33" s="799"/>
      <c r="D33" s="109" t="s">
        <v>189</v>
      </c>
      <c r="E33" s="110">
        <v>160.35520812999997</v>
      </c>
      <c r="F33" s="110">
        <v>165.10980815000008</v>
      </c>
      <c r="G33" s="110">
        <v>152.95918691999998</v>
      </c>
      <c r="H33" s="110">
        <v>136.67785586000005</v>
      </c>
      <c r="I33" s="110">
        <v>153.24842022000004</v>
      </c>
      <c r="J33" s="97">
        <v>2.5572035094321367E-3</v>
      </c>
      <c r="K33" s="98">
        <v>0.12123810587849237</v>
      </c>
      <c r="L33" s="4"/>
    </row>
    <row r="34" spans="2:12" x14ac:dyDescent="0.2">
      <c r="B34" s="791"/>
      <c r="C34" s="799"/>
      <c r="D34" s="109" t="s">
        <v>190</v>
      </c>
      <c r="E34" s="110">
        <v>126.85224377000004</v>
      </c>
      <c r="F34" s="110">
        <v>123.58105947999995</v>
      </c>
      <c r="G34" s="110">
        <v>118.27063456000002</v>
      </c>
      <c r="H34" s="110">
        <v>129.14083679000007</v>
      </c>
      <c r="I34" s="110">
        <v>125.9850190199999</v>
      </c>
      <c r="J34" s="97">
        <v>2.1022685409175443E-3</v>
      </c>
      <c r="K34" s="98">
        <v>-2.4437024325093537E-2</v>
      </c>
      <c r="L34" s="4"/>
    </row>
    <row r="35" spans="2:12" x14ac:dyDescent="0.2">
      <c r="B35" s="791"/>
      <c r="C35" s="799"/>
      <c r="D35" s="109" t="s">
        <v>191</v>
      </c>
      <c r="E35" s="110">
        <v>293.93467200000009</v>
      </c>
      <c r="F35" s="110">
        <v>389.82187614999998</v>
      </c>
      <c r="G35" s="110">
        <v>302.98066721000032</v>
      </c>
      <c r="H35" s="110">
        <v>114.97023374000007</v>
      </c>
      <c r="I35" s="110">
        <v>91.772532240000018</v>
      </c>
      <c r="J35" s="97">
        <v>1.5313765791301406E-3</v>
      </c>
      <c r="K35" s="98">
        <v>-0.2017713693829708</v>
      </c>
      <c r="L35" s="4"/>
    </row>
    <row r="36" spans="2:12" x14ac:dyDescent="0.2">
      <c r="B36" s="791"/>
      <c r="C36" s="799"/>
      <c r="D36" s="109" t="s">
        <v>85</v>
      </c>
      <c r="E36" s="110">
        <v>954.14431254999954</v>
      </c>
      <c r="F36" s="110">
        <v>953.99924517999966</v>
      </c>
      <c r="G36" s="110">
        <v>966.3046857899983</v>
      </c>
      <c r="H36" s="110">
        <v>868.75564837999843</v>
      </c>
      <c r="I36" s="110">
        <v>826.33122872999843</v>
      </c>
      <c r="J36" s="97">
        <v>1.3788704086007582E-2</v>
      </c>
      <c r="K36" s="98">
        <v>-4.8833546842671383E-2</v>
      </c>
      <c r="L36" s="4"/>
    </row>
    <row r="37" spans="2:12" x14ac:dyDescent="0.2">
      <c r="B37" s="791"/>
      <c r="C37" s="800" t="s">
        <v>192</v>
      </c>
      <c r="D37" s="801"/>
      <c r="E37" s="111">
        <v>3991.5657975300105</v>
      </c>
      <c r="F37" s="111">
        <v>4118.4521372199924</v>
      </c>
      <c r="G37" s="111">
        <v>4296.8018399000084</v>
      </c>
      <c r="H37" s="111">
        <v>4043.5172377000058</v>
      </c>
      <c r="I37" s="111">
        <v>3696.4597763900065</v>
      </c>
      <c r="J37" s="112">
        <v>6.1681548815245936E-2</v>
      </c>
      <c r="K37" s="113">
        <v>-8.5830587804643366E-2</v>
      </c>
      <c r="L37" s="4"/>
    </row>
    <row r="38" spans="2:12" x14ac:dyDescent="0.2">
      <c r="B38" s="802" t="s">
        <v>193</v>
      </c>
      <c r="C38" s="803"/>
      <c r="D38" s="803"/>
      <c r="E38" s="110">
        <v>1166.307482019999</v>
      </c>
      <c r="F38" s="110">
        <v>1190.7540452000017</v>
      </c>
      <c r="G38" s="110">
        <v>1265.0429981799989</v>
      </c>
      <c r="H38" s="110">
        <v>1053.8683801899995</v>
      </c>
      <c r="I38" s="110">
        <v>980.77104205000114</v>
      </c>
      <c r="J38" s="97">
        <v>1.6365787961006073E-2</v>
      </c>
      <c r="K38" s="98">
        <v>-6.9360974780190099E-2</v>
      </c>
      <c r="L38" s="4"/>
    </row>
    <row r="39" spans="2:12" x14ac:dyDescent="0.2">
      <c r="B39" s="802" t="s">
        <v>86</v>
      </c>
      <c r="C39" s="803"/>
      <c r="D39" s="803"/>
      <c r="E39" s="110">
        <v>1066.3091982100007</v>
      </c>
      <c r="F39" s="110">
        <v>897.32361661000016</v>
      </c>
      <c r="G39" s="110">
        <v>866.09762275999981</v>
      </c>
      <c r="H39" s="110">
        <v>539.73943163000013</v>
      </c>
      <c r="I39" s="110">
        <v>433.47670011000031</v>
      </c>
      <c r="J39" s="97">
        <v>7.2332761224359349E-3</v>
      </c>
      <c r="K39" s="98">
        <v>-0.19687783640170387</v>
      </c>
      <c r="L39" s="4"/>
    </row>
    <row r="40" spans="2:12" x14ac:dyDescent="0.2">
      <c r="B40" s="802" t="s">
        <v>194</v>
      </c>
      <c r="C40" s="803"/>
      <c r="D40" s="803"/>
      <c r="E40" s="110">
        <v>9118.4039626799131</v>
      </c>
      <c r="F40" s="110">
        <v>9093.3215742300235</v>
      </c>
      <c r="G40" s="110">
        <v>9746.8215039100542</v>
      </c>
      <c r="H40" s="110">
        <v>7742.4084787799666</v>
      </c>
      <c r="I40" s="110">
        <v>8591.4067332300183</v>
      </c>
      <c r="J40" s="97">
        <v>0.14336183966944049</v>
      </c>
      <c r="K40" s="98">
        <v>0.10965557510649915</v>
      </c>
      <c r="L40" s="4"/>
    </row>
    <row r="41" spans="2:12" x14ac:dyDescent="0.2">
      <c r="B41" s="804" t="s">
        <v>195</v>
      </c>
      <c r="C41" s="805"/>
      <c r="D41" s="805"/>
      <c r="E41" s="99">
        <v>29836.298208109863</v>
      </c>
      <c r="F41" s="99">
        <v>31325.205316959749</v>
      </c>
      <c r="G41" s="99">
        <v>33543.24584850049</v>
      </c>
      <c r="H41" s="99">
        <v>28663.752425579958</v>
      </c>
      <c r="I41" s="99">
        <v>29918.563117230231</v>
      </c>
      <c r="J41" s="115">
        <v>0.49924073925665952</v>
      </c>
      <c r="K41" s="102">
        <v>4.3776916330412474E-2</v>
      </c>
      <c r="L41" s="4"/>
    </row>
    <row r="42" spans="2:12" ht="13.5" thickBot="1" x14ac:dyDescent="0.25">
      <c r="B42" s="796" t="s">
        <v>87</v>
      </c>
      <c r="C42" s="797"/>
      <c r="D42" s="797"/>
      <c r="E42" s="116">
        <v>77695.622630198923</v>
      </c>
      <c r="F42" s="116">
        <v>76171.634003789819</v>
      </c>
      <c r="G42" s="116">
        <v>73883.3</v>
      </c>
      <c r="H42" s="116">
        <v>60696.9</v>
      </c>
      <c r="I42" s="116">
        <v>59928.128385069765</v>
      </c>
      <c r="J42" s="117">
        <v>1</v>
      </c>
      <c r="K42" s="118">
        <v>-1.26646017280172E-2</v>
      </c>
      <c r="L42" s="4"/>
    </row>
    <row r="43" spans="2:12" x14ac:dyDescent="0.2">
      <c r="B43" s="798" t="s">
        <v>134</v>
      </c>
      <c r="C43" s="798"/>
      <c r="D43" s="798"/>
      <c r="E43" s="798"/>
      <c r="F43" s="798"/>
      <c r="G43" s="798"/>
      <c r="H43" s="798"/>
      <c r="I43" s="798"/>
      <c r="J43" s="798"/>
      <c r="K43" s="798"/>
    </row>
  </sheetData>
  <mergeCells count="18">
    <mergeCell ref="B4:D4"/>
    <mergeCell ref="B5:B37"/>
    <mergeCell ref="C5:C9"/>
    <mergeCell ref="C10:D10"/>
    <mergeCell ref="C11:C16"/>
    <mergeCell ref="C17:D17"/>
    <mergeCell ref="C18:C21"/>
    <mergeCell ref="C22:D22"/>
    <mergeCell ref="C23:C24"/>
    <mergeCell ref="C25:D25"/>
    <mergeCell ref="B42:D42"/>
    <mergeCell ref="B43:K43"/>
    <mergeCell ref="C26:C36"/>
    <mergeCell ref="C37:D37"/>
    <mergeCell ref="B38:D38"/>
    <mergeCell ref="B39:D39"/>
    <mergeCell ref="B40:D40"/>
    <mergeCell ref="B41:D4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workbookViewId="0"/>
  </sheetViews>
  <sheetFormatPr baseColWidth="10" defaultRowHeight="12.75" x14ac:dyDescent="0.2"/>
  <cols>
    <col min="2" max="2" width="13.28515625" customWidth="1"/>
  </cols>
  <sheetData>
    <row r="2" spans="2:13" x14ac:dyDescent="0.2">
      <c r="B2" s="811" t="s">
        <v>196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2"/>
    </row>
    <row r="3" spans="2:13" ht="13.5" thickBot="1" x14ac:dyDescent="0.25">
      <c r="B3" s="812" t="s">
        <v>0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2"/>
    </row>
    <row r="4" spans="2:13" x14ac:dyDescent="0.2">
      <c r="B4" s="813" t="s">
        <v>197</v>
      </c>
      <c r="C4" s="815">
        <v>2015</v>
      </c>
      <c r="D4" s="815"/>
      <c r="E4" s="815"/>
      <c r="F4" s="815"/>
      <c r="G4" s="815"/>
      <c r="H4" s="815"/>
      <c r="I4" s="815"/>
      <c r="J4" s="815"/>
      <c r="K4" s="815"/>
      <c r="L4" s="808"/>
      <c r="M4" s="119"/>
    </row>
    <row r="5" spans="2:13" ht="36" x14ac:dyDescent="0.25">
      <c r="B5" s="814"/>
      <c r="C5" s="120" t="s">
        <v>198</v>
      </c>
      <c r="D5" s="120" t="s">
        <v>199</v>
      </c>
      <c r="E5" s="120" t="s">
        <v>158</v>
      </c>
      <c r="F5" s="120" t="s">
        <v>164</v>
      </c>
      <c r="G5" s="120" t="s">
        <v>172</v>
      </c>
      <c r="H5" s="120" t="s">
        <v>177</v>
      </c>
      <c r="I5" s="120" t="s">
        <v>181</v>
      </c>
      <c r="J5" s="120" t="s">
        <v>200</v>
      </c>
      <c r="K5" s="120" t="s">
        <v>201</v>
      </c>
      <c r="L5" s="121" t="s">
        <v>202</v>
      </c>
      <c r="M5" s="122"/>
    </row>
    <row r="6" spans="2:13" ht="24" x14ac:dyDescent="0.25">
      <c r="B6" s="123" t="s">
        <v>203</v>
      </c>
      <c r="C6" s="124">
        <v>141.61896838999999</v>
      </c>
      <c r="D6" s="124">
        <v>76.655138809999997</v>
      </c>
      <c r="E6" s="124">
        <v>42.358746740000022</v>
      </c>
      <c r="F6" s="124">
        <v>11.325645910000006</v>
      </c>
      <c r="G6" s="124">
        <v>4.1144091099999995</v>
      </c>
      <c r="H6" s="124">
        <v>0.18920621000000001</v>
      </c>
      <c r="I6" s="124">
        <v>22.955942399999998</v>
      </c>
      <c r="J6" s="124">
        <v>470.88725997000023</v>
      </c>
      <c r="K6" s="125">
        <v>770.10531754000021</v>
      </c>
      <c r="L6" s="126">
        <v>1.2687735474050874E-2</v>
      </c>
      <c r="M6" s="122"/>
    </row>
    <row r="7" spans="2:13" ht="15" x14ac:dyDescent="0.25">
      <c r="B7" s="123" t="s">
        <v>204</v>
      </c>
      <c r="C7" s="124">
        <v>2188.3112396500001</v>
      </c>
      <c r="D7" s="124">
        <v>304.51144325000001</v>
      </c>
      <c r="E7" s="124">
        <v>0</v>
      </c>
      <c r="F7" s="124">
        <v>6.6472260000000005E-2</v>
      </c>
      <c r="G7" s="124">
        <v>0.1154158</v>
      </c>
      <c r="H7" s="124">
        <v>0</v>
      </c>
      <c r="I7" s="124">
        <v>92.768552320000012</v>
      </c>
      <c r="J7" s="124">
        <v>130.55970515000001</v>
      </c>
      <c r="K7" s="125">
        <v>2716.3328284299996</v>
      </c>
      <c r="L7" s="126">
        <v>4.4752466450551608E-2</v>
      </c>
      <c r="M7" s="122"/>
    </row>
    <row r="8" spans="2:13" ht="15" x14ac:dyDescent="0.25">
      <c r="B8" s="123" t="s">
        <v>205</v>
      </c>
      <c r="C8" s="124">
        <v>16958.348332259993</v>
      </c>
      <c r="D8" s="124">
        <v>874.97332759000028</v>
      </c>
      <c r="E8" s="124">
        <v>0</v>
      </c>
      <c r="F8" s="124">
        <v>1.1999999999999999E-3</v>
      </c>
      <c r="G8" s="124">
        <v>1.3111569999999999</v>
      </c>
      <c r="H8" s="124">
        <v>0</v>
      </c>
      <c r="I8" s="124">
        <v>35.02737071</v>
      </c>
      <c r="J8" s="124">
        <v>1345.1798850199987</v>
      </c>
      <c r="K8" s="125">
        <v>19214.84127257999</v>
      </c>
      <c r="L8" s="126">
        <v>0.31657075686885783</v>
      </c>
      <c r="M8" s="122"/>
    </row>
    <row r="9" spans="2:13" ht="15" x14ac:dyDescent="0.25">
      <c r="B9" s="123" t="s">
        <v>206</v>
      </c>
      <c r="C9" s="124">
        <v>930.06847298999992</v>
      </c>
      <c r="D9" s="124">
        <v>625.69546453999999</v>
      </c>
      <c r="E9" s="124">
        <v>81.300678560000009</v>
      </c>
      <c r="F9" s="124">
        <v>2.8392000000000001E-2</v>
      </c>
      <c r="G9" s="124">
        <v>0</v>
      </c>
      <c r="H9" s="124">
        <v>0</v>
      </c>
      <c r="I9" s="124">
        <v>0</v>
      </c>
      <c r="J9" s="124">
        <v>3.86061677</v>
      </c>
      <c r="K9" s="125">
        <v>1640.95362486</v>
      </c>
      <c r="L9" s="126">
        <v>2.7035244457102682E-2</v>
      </c>
      <c r="M9" s="122"/>
    </row>
    <row r="10" spans="2:13" ht="15" x14ac:dyDescent="0.25">
      <c r="B10" s="123" t="s">
        <v>207</v>
      </c>
      <c r="C10" s="124">
        <v>2297.8166804100001</v>
      </c>
      <c r="D10" s="124">
        <v>52.04532236</v>
      </c>
      <c r="E10" s="124">
        <v>120.47927101999998</v>
      </c>
      <c r="F10" s="124">
        <v>9.2320800000000008E-2</v>
      </c>
      <c r="G10" s="124">
        <v>0</v>
      </c>
      <c r="H10" s="124">
        <v>0</v>
      </c>
      <c r="I10" s="124">
        <v>0</v>
      </c>
      <c r="J10" s="124">
        <v>0.30279590000000006</v>
      </c>
      <c r="K10" s="125">
        <v>2470.7363904899998</v>
      </c>
      <c r="L10" s="126">
        <v>4.0706185290066026E-2</v>
      </c>
      <c r="M10" s="122"/>
    </row>
    <row r="11" spans="2:13" ht="15" x14ac:dyDescent="0.25">
      <c r="B11" s="123" t="s">
        <v>208</v>
      </c>
      <c r="C11" s="124">
        <v>5873.9535315699995</v>
      </c>
      <c r="D11" s="124">
        <v>703.85388565999983</v>
      </c>
      <c r="E11" s="124">
        <v>3419.3822800800076</v>
      </c>
      <c r="F11" s="124">
        <v>530.64236079000023</v>
      </c>
      <c r="G11" s="124">
        <v>567.36257991000059</v>
      </c>
      <c r="H11" s="124">
        <v>1820.6915726400032</v>
      </c>
      <c r="I11" s="124">
        <v>2819.0135685299938</v>
      </c>
      <c r="J11" s="124">
        <v>4381.6724080999966</v>
      </c>
      <c r="K11" s="125">
        <v>20116.572187280002</v>
      </c>
      <c r="L11" s="126">
        <v>0.33142706684868528</v>
      </c>
      <c r="M11" s="122"/>
    </row>
    <row r="12" spans="2:13" ht="15" x14ac:dyDescent="0.25">
      <c r="B12" s="123" t="s">
        <v>209</v>
      </c>
      <c r="C12" s="124">
        <v>4.5010080000000001E-2</v>
      </c>
      <c r="D12" s="124">
        <v>936.17208271999993</v>
      </c>
      <c r="E12" s="124">
        <v>181.24355092000025</v>
      </c>
      <c r="F12" s="124">
        <v>3.2703792899999997</v>
      </c>
      <c r="G12" s="124">
        <v>825.33542886000021</v>
      </c>
      <c r="H12" s="124">
        <v>1.2318952799999996</v>
      </c>
      <c r="I12" s="124">
        <v>34.049400860000027</v>
      </c>
      <c r="J12" s="124">
        <v>1443.0490864700016</v>
      </c>
      <c r="K12" s="125">
        <v>3424.3968344800023</v>
      </c>
      <c r="L12" s="126">
        <v>5.6418051147663587E-2</v>
      </c>
      <c r="M12" s="122"/>
    </row>
    <row r="13" spans="2:13" ht="15" x14ac:dyDescent="0.25">
      <c r="B13" s="123" t="s">
        <v>210</v>
      </c>
      <c r="C13" s="124">
        <v>0</v>
      </c>
      <c r="D13" s="124">
        <v>1.37920357</v>
      </c>
      <c r="E13" s="124">
        <v>263.92204507000014</v>
      </c>
      <c r="F13" s="124">
        <v>4682.49265922</v>
      </c>
      <c r="G13" s="124">
        <v>2007.5813791199996</v>
      </c>
      <c r="H13" s="124">
        <v>4.2487069599999998</v>
      </c>
      <c r="I13" s="124">
        <v>1023.6809396600009</v>
      </c>
      <c r="J13" s="124">
        <v>683.72044864999941</v>
      </c>
      <c r="K13" s="125">
        <v>8667.0253822499999</v>
      </c>
      <c r="L13" s="126">
        <v>0.14279206089388019</v>
      </c>
      <c r="M13" s="122"/>
    </row>
    <row r="14" spans="2:13" ht="15" x14ac:dyDescent="0.25">
      <c r="B14" s="123" t="s">
        <v>211</v>
      </c>
      <c r="C14" s="124">
        <v>0</v>
      </c>
      <c r="D14" s="124">
        <v>0</v>
      </c>
      <c r="E14" s="124">
        <v>0.101576</v>
      </c>
      <c r="F14" s="124">
        <v>2.3413555900000009</v>
      </c>
      <c r="G14" s="124">
        <v>246.95676632999997</v>
      </c>
      <c r="H14" s="124">
        <v>0</v>
      </c>
      <c r="I14" s="124">
        <v>6.701493479999999</v>
      </c>
      <c r="J14" s="124">
        <v>8.5894974499999996</v>
      </c>
      <c r="K14" s="125">
        <v>264.69068884999996</v>
      </c>
      <c r="L14" s="126">
        <v>4.3608651519260171E-3</v>
      </c>
      <c r="M14" s="122"/>
    </row>
    <row r="15" spans="2:13" ht="15" x14ac:dyDescent="0.25">
      <c r="B15" s="127" t="s">
        <v>212</v>
      </c>
      <c r="C15" s="124">
        <v>0</v>
      </c>
      <c r="D15" s="124">
        <v>0</v>
      </c>
      <c r="E15" s="124">
        <v>0</v>
      </c>
      <c r="F15" s="124">
        <v>33.838214719999996</v>
      </c>
      <c r="G15" s="124">
        <v>0</v>
      </c>
      <c r="H15" s="124">
        <v>0</v>
      </c>
      <c r="I15" s="124">
        <v>0</v>
      </c>
      <c r="J15" s="124">
        <v>1.2226125699999999</v>
      </c>
      <c r="K15" s="125">
        <v>35.060827289999999</v>
      </c>
      <c r="L15" s="126">
        <v>5.7763852816637414E-4</v>
      </c>
      <c r="M15" s="122"/>
    </row>
    <row r="16" spans="2:13" ht="15" x14ac:dyDescent="0.25">
      <c r="B16" s="127" t="s">
        <v>213</v>
      </c>
      <c r="C16" s="124">
        <v>0</v>
      </c>
      <c r="D16" s="124">
        <v>0</v>
      </c>
      <c r="E16" s="124">
        <v>2.1649140000000001E-2</v>
      </c>
      <c r="F16" s="124">
        <v>55.691067770000004</v>
      </c>
      <c r="G16" s="124">
        <v>312.27168380000001</v>
      </c>
      <c r="H16" s="124">
        <v>0</v>
      </c>
      <c r="I16" s="124">
        <v>8.1090815599999999</v>
      </c>
      <c r="J16" s="124">
        <v>134.57886201999997</v>
      </c>
      <c r="K16" s="125">
        <v>510.67234428999996</v>
      </c>
      <c r="L16" s="126">
        <v>8.4134928959614819E-3</v>
      </c>
      <c r="M16" s="122"/>
    </row>
    <row r="17" spans="2:13" ht="15" x14ac:dyDescent="0.25">
      <c r="B17" s="123" t="s">
        <v>214</v>
      </c>
      <c r="C17" s="124">
        <v>0</v>
      </c>
      <c r="D17" s="124">
        <v>38.713871620000006</v>
      </c>
      <c r="E17" s="124">
        <v>0.35546</v>
      </c>
      <c r="F17" s="124">
        <v>0</v>
      </c>
      <c r="G17" s="124">
        <v>30.838365189999998</v>
      </c>
      <c r="H17" s="124">
        <v>0</v>
      </c>
      <c r="I17" s="124">
        <v>0</v>
      </c>
      <c r="J17" s="124">
        <v>7.3316550000000008E-2</v>
      </c>
      <c r="K17" s="125">
        <v>69.981013360000006</v>
      </c>
      <c r="L17" s="126">
        <v>1.1529599465096298E-3</v>
      </c>
      <c r="M17" s="122"/>
    </row>
    <row r="18" spans="2:13" ht="15" x14ac:dyDescent="0.25">
      <c r="B18" s="123" t="s">
        <v>215</v>
      </c>
      <c r="C18" s="124">
        <v>0</v>
      </c>
      <c r="D18" s="124">
        <v>28.91515652</v>
      </c>
      <c r="E18" s="124">
        <v>1.0230300000000001E-2</v>
      </c>
      <c r="F18" s="124">
        <v>2.9830139999999998E-2</v>
      </c>
      <c r="G18" s="124">
        <v>32.832012649999996</v>
      </c>
      <c r="H18" s="124">
        <v>0.14293210000000001</v>
      </c>
      <c r="I18" s="124">
        <v>1.21088818</v>
      </c>
      <c r="J18" s="124">
        <v>93.639078299999994</v>
      </c>
      <c r="K18" s="125">
        <v>156.78012819</v>
      </c>
      <c r="L18" s="126">
        <v>2.5830035824407687E-3</v>
      </c>
      <c r="M18" s="122"/>
    </row>
    <row r="19" spans="2:13" ht="24" x14ac:dyDescent="0.25">
      <c r="B19" s="123" t="s">
        <v>216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638.68071768000061</v>
      </c>
      <c r="K19" s="125">
        <v>638.68071768000061</v>
      </c>
      <c r="L19" s="126">
        <v>1.0522472464137886E-2</v>
      </c>
      <c r="M19" s="122"/>
    </row>
    <row r="20" spans="2:13" ht="15" x14ac:dyDescent="0.25">
      <c r="B20" s="128" t="s">
        <v>201</v>
      </c>
      <c r="C20" s="129">
        <v>28390.162235349992</v>
      </c>
      <c r="D20" s="129">
        <v>3642.9148966399998</v>
      </c>
      <c r="E20" s="129">
        <v>4109.1754878300026</v>
      </c>
      <c r="F20" s="129">
        <v>5319.8198984899982</v>
      </c>
      <c r="G20" s="129">
        <v>4028.7191977699958</v>
      </c>
      <c r="H20" s="129">
        <v>1826.5043131900031</v>
      </c>
      <c r="I20" s="129">
        <v>4043.517237700004</v>
      </c>
      <c r="J20" s="129">
        <v>9336.0162905999823</v>
      </c>
      <c r="K20" s="130">
        <v>60696.9</v>
      </c>
      <c r="L20" s="131">
        <v>1</v>
      </c>
      <c r="M20" s="122"/>
    </row>
    <row r="21" spans="2:13" ht="15.75" thickBot="1" x14ac:dyDescent="0.3">
      <c r="B21" s="132" t="s">
        <v>217</v>
      </c>
      <c r="C21" s="133">
        <v>0.4677371527028833</v>
      </c>
      <c r="D21" s="133">
        <v>6.0018207263770718E-2</v>
      </c>
      <c r="E21" s="133">
        <v>6.7700002088783157E-2</v>
      </c>
      <c r="F21" s="133">
        <v>8.7645762344872286E-2</v>
      </c>
      <c r="G21" s="133">
        <v>6.6374458553042207E-2</v>
      </c>
      <c r="H21" s="133">
        <v>3.0092252371395983E-2</v>
      </c>
      <c r="I21" s="133">
        <v>6.6618261071853715E-2</v>
      </c>
      <c r="J21" s="133">
        <v>0.15381390360339858</v>
      </c>
      <c r="K21" s="134">
        <v>1</v>
      </c>
      <c r="L21" s="135"/>
      <c r="M21" s="122"/>
    </row>
    <row r="22" spans="2:13" ht="13.5" customHeight="1" thickBot="1" x14ac:dyDescent="0.2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</row>
    <row r="23" spans="2:13" x14ac:dyDescent="0.2">
      <c r="B23" s="813" t="s">
        <v>197</v>
      </c>
      <c r="C23" s="815">
        <v>2016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08" t="s">
        <v>6</v>
      </c>
    </row>
    <row r="24" spans="2:13" ht="36" x14ac:dyDescent="0.2">
      <c r="B24" s="814"/>
      <c r="C24" s="120" t="s">
        <v>198</v>
      </c>
      <c r="D24" s="120" t="s">
        <v>199</v>
      </c>
      <c r="E24" s="120" t="s">
        <v>158</v>
      </c>
      <c r="F24" s="120" t="s">
        <v>164</v>
      </c>
      <c r="G24" s="120" t="s">
        <v>172</v>
      </c>
      <c r="H24" s="120" t="s">
        <v>177</v>
      </c>
      <c r="I24" s="120" t="s">
        <v>181</v>
      </c>
      <c r="J24" s="120" t="s">
        <v>200</v>
      </c>
      <c r="K24" s="120" t="s">
        <v>218</v>
      </c>
      <c r="L24" s="120" t="s">
        <v>5</v>
      </c>
      <c r="M24" s="809"/>
    </row>
    <row r="25" spans="2:13" ht="24" x14ac:dyDescent="0.2">
      <c r="B25" s="123" t="s">
        <v>203</v>
      </c>
      <c r="C25" s="138">
        <v>10.51596945</v>
      </c>
      <c r="D25" s="138">
        <v>58.041472479999996</v>
      </c>
      <c r="E25" s="138">
        <v>42.454570779999976</v>
      </c>
      <c r="F25" s="138">
        <v>13.344183690000001</v>
      </c>
      <c r="G25" s="138">
        <v>1.7619284400000002</v>
      </c>
      <c r="H25" s="138">
        <v>9.2566399999999993E-2</v>
      </c>
      <c r="I25" s="138">
        <v>38.507118970000015</v>
      </c>
      <c r="J25" s="138">
        <v>375.2191033800006</v>
      </c>
      <c r="K25" s="139">
        <v>539.93691359000059</v>
      </c>
      <c r="L25" s="140">
        <v>9.0097409703940572E-3</v>
      </c>
      <c r="M25" s="141">
        <v>-0.2988791256308192</v>
      </c>
    </row>
    <row r="26" spans="2:13" x14ac:dyDescent="0.2">
      <c r="B26" s="123" t="s">
        <v>204</v>
      </c>
      <c r="C26" s="138">
        <v>2248.1489853499997</v>
      </c>
      <c r="D26" s="138">
        <v>216.83772736000006</v>
      </c>
      <c r="E26" s="138">
        <v>0</v>
      </c>
      <c r="F26" s="138">
        <v>3.6602760000000005E-2</v>
      </c>
      <c r="G26" s="138">
        <v>0.20511020000000002</v>
      </c>
      <c r="H26" s="138">
        <v>0</v>
      </c>
      <c r="I26" s="138">
        <v>58.036124369999996</v>
      </c>
      <c r="J26" s="138">
        <v>112.86306743000003</v>
      </c>
      <c r="K26" s="139">
        <v>2636.1276174699997</v>
      </c>
      <c r="L26" s="140">
        <v>4.3988151949806945E-2</v>
      </c>
      <c r="M26" s="141">
        <v>-2.9527018972250629E-2</v>
      </c>
    </row>
    <row r="27" spans="2:13" x14ac:dyDescent="0.2">
      <c r="B27" s="123" t="s">
        <v>205</v>
      </c>
      <c r="C27" s="138">
        <v>15974.966435389999</v>
      </c>
      <c r="D27" s="138">
        <v>1246.9603754900002</v>
      </c>
      <c r="E27" s="138">
        <v>0</v>
      </c>
      <c r="F27" s="138">
        <v>4.8930350000000004E-2</v>
      </c>
      <c r="G27" s="138">
        <v>5.7368408400000002</v>
      </c>
      <c r="H27" s="138">
        <v>0</v>
      </c>
      <c r="I27" s="138">
        <v>20.343504130000003</v>
      </c>
      <c r="J27" s="138">
        <v>1590.5070400100008</v>
      </c>
      <c r="K27" s="139">
        <v>18838.56312621</v>
      </c>
      <c r="L27" s="140">
        <v>0.31435260259025993</v>
      </c>
      <c r="M27" s="141">
        <v>-1.9582683043390392E-2</v>
      </c>
    </row>
    <row r="28" spans="2:13" x14ac:dyDescent="0.2">
      <c r="B28" s="123" t="s">
        <v>206</v>
      </c>
      <c r="C28" s="138">
        <v>931.60477647000005</v>
      </c>
      <c r="D28" s="138">
        <v>754.93561028000011</v>
      </c>
      <c r="E28" s="138">
        <v>191.21697989999996</v>
      </c>
      <c r="F28" s="138">
        <v>7.5316800000000003E-2</v>
      </c>
      <c r="G28" s="138">
        <v>0</v>
      </c>
      <c r="H28" s="138">
        <v>0</v>
      </c>
      <c r="I28" s="138">
        <v>0</v>
      </c>
      <c r="J28" s="138">
        <v>13.42168955</v>
      </c>
      <c r="K28" s="139">
        <v>1891.2543730000004</v>
      </c>
      <c r="L28" s="140">
        <v>3.1558709139849768E-2</v>
      </c>
      <c r="M28" s="141">
        <v>0.15253371231704071</v>
      </c>
    </row>
    <row r="29" spans="2:13" x14ac:dyDescent="0.2">
      <c r="B29" s="123" t="s">
        <v>207</v>
      </c>
      <c r="C29" s="138">
        <v>2318.4458564900001</v>
      </c>
      <c r="D29" s="138">
        <v>73.771360689999995</v>
      </c>
      <c r="E29" s="138">
        <v>54.845411529999993</v>
      </c>
      <c r="F29" s="138">
        <v>2.964E-2</v>
      </c>
      <c r="G29" s="138">
        <v>0</v>
      </c>
      <c r="H29" s="138">
        <v>0</v>
      </c>
      <c r="I29" s="138">
        <v>0</v>
      </c>
      <c r="J29" s="138">
        <v>0.35817394999999996</v>
      </c>
      <c r="K29" s="139">
        <v>2447.4504426600006</v>
      </c>
      <c r="L29" s="140">
        <v>4.0839761037318435E-2</v>
      </c>
      <c r="M29" s="141">
        <v>-9.4246994214470803E-3</v>
      </c>
    </row>
    <row r="30" spans="2:13" x14ac:dyDescent="0.2">
      <c r="B30" s="123" t="s">
        <v>208</v>
      </c>
      <c r="C30" s="138">
        <v>4425.1363587199994</v>
      </c>
      <c r="D30" s="138">
        <v>618.48161143000016</v>
      </c>
      <c r="E30" s="138">
        <v>3945.7195501600045</v>
      </c>
      <c r="F30" s="138">
        <v>469.69279324999991</v>
      </c>
      <c r="G30" s="138">
        <v>591.91728428999886</v>
      </c>
      <c r="H30" s="138">
        <v>1818.0079958700017</v>
      </c>
      <c r="I30" s="138">
        <v>2483.2624260000021</v>
      </c>
      <c r="J30" s="138">
        <v>5106.7825164300048</v>
      </c>
      <c r="K30" s="139">
        <v>19459.000536150012</v>
      </c>
      <c r="L30" s="140">
        <v>0.32470562756633414</v>
      </c>
      <c r="M30" s="141">
        <v>-3.2688056643456531E-2</v>
      </c>
    </row>
    <row r="31" spans="2:13" x14ac:dyDescent="0.2">
      <c r="B31" s="123" t="s">
        <v>209</v>
      </c>
      <c r="C31" s="138">
        <v>1.0726880000000001E-2</v>
      </c>
      <c r="D31" s="138">
        <v>1065.7349217400001</v>
      </c>
      <c r="E31" s="138">
        <v>229.28097894999991</v>
      </c>
      <c r="F31" s="138">
        <v>2.4136452000000004</v>
      </c>
      <c r="G31" s="138">
        <v>981.39957049000009</v>
      </c>
      <c r="H31" s="138">
        <v>1.6728064800000009</v>
      </c>
      <c r="I31" s="138">
        <v>32.414119849999963</v>
      </c>
      <c r="J31" s="138">
        <v>1330.1173505999991</v>
      </c>
      <c r="K31" s="139">
        <v>3643.0441201899994</v>
      </c>
      <c r="L31" s="140">
        <v>6.0790220191451777E-2</v>
      </c>
      <c r="M31" s="141">
        <v>6.3849867955855233E-2</v>
      </c>
    </row>
    <row r="32" spans="2:13" x14ac:dyDescent="0.2">
      <c r="B32" s="123" t="s">
        <v>210</v>
      </c>
      <c r="C32" s="138">
        <v>0</v>
      </c>
      <c r="D32" s="138">
        <v>4.7893585700000001</v>
      </c>
      <c r="E32" s="138">
        <v>351.55298816000021</v>
      </c>
      <c r="F32" s="138">
        <v>4556.9902791300083</v>
      </c>
      <c r="G32" s="138">
        <v>2091.9172448299992</v>
      </c>
      <c r="H32" s="138">
        <v>4.3066176900000004</v>
      </c>
      <c r="I32" s="138">
        <v>1047.5444563899998</v>
      </c>
      <c r="J32" s="138">
        <v>635.80385589000014</v>
      </c>
      <c r="K32" s="139">
        <v>8692.9048006600078</v>
      </c>
      <c r="L32" s="140">
        <v>0.14505550289846331</v>
      </c>
      <c r="M32" s="141">
        <v>2.9859631498263539E-3</v>
      </c>
    </row>
    <row r="33" spans="2:13" x14ac:dyDescent="0.2">
      <c r="B33" s="123" t="s">
        <v>211</v>
      </c>
      <c r="C33" s="138">
        <v>0</v>
      </c>
      <c r="D33" s="138">
        <v>0.10780000000000001</v>
      </c>
      <c r="E33" s="138">
        <v>1.1075974399999999</v>
      </c>
      <c r="F33" s="138">
        <v>2.8135487300000004</v>
      </c>
      <c r="G33" s="138">
        <v>384.90969624999985</v>
      </c>
      <c r="H33" s="138">
        <v>0.20309199999999999</v>
      </c>
      <c r="I33" s="138">
        <v>5.607466210000001</v>
      </c>
      <c r="J33" s="138">
        <v>7.918504969999999</v>
      </c>
      <c r="K33" s="139">
        <v>402.66770559999986</v>
      </c>
      <c r="L33" s="140">
        <v>6.7191770617738315E-3</v>
      </c>
      <c r="M33" s="141">
        <v>0.52127642777865679</v>
      </c>
    </row>
    <row r="34" spans="2:13" x14ac:dyDescent="0.2">
      <c r="B34" s="123" t="s">
        <v>212</v>
      </c>
      <c r="C34" s="138">
        <v>0</v>
      </c>
      <c r="D34" s="138">
        <v>0</v>
      </c>
      <c r="E34" s="138">
        <v>0</v>
      </c>
      <c r="F34" s="138">
        <v>52.112876360000001</v>
      </c>
      <c r="G34" s="138">
        <v>0</v>
      </c>
      <c r="H34" s="138">
        <v>0</v>
      </c>
      <c r="I34" s="138">
        <v>0</v>
      </c>
      <c r="J34" s="138">
        <v>2.51662067</v>
      </c>
      <c r="K34" s="139">
        <v>54.629497030000003</v>
      </c>
      <c r="L34" s="140">
        <v>9.1158356688492723E-4</v>
      </c>
      <c r="M34" s="141">
        <v>0.55813485455265788</v>
      </c>
    </row>
    <row r="35" spans="2:13" x14ac:dyDescent="0.2">
      <c r="B35" s="123" t="s">
        <v>213</v>
      </c>
      <c r="C35" s="138">
        <v>0</v>
      </c>
      <c r="D35" s="138">
        <v>0</v>
      </c>
      <c r="E35" s="138">
        <v>7.8306500000000001E-2</v>
      </c>
      <c r="F35" s="138">
        <v>49.399599789999996</v>
      </c>
      <c r="G35" s="138">
        <v>192.66659954999992</v>
      </c>
      <c r="H35" s="138">
        <v>0</v>
      </c>
      <c r="I35" s="138">
        <v>10.067534480000001</v>
      </c>
      <c r="J35" s="138">
        <v>30.274134259999997</v>
      </c>
      <c r="K35" s="139">
        <v>282.4861745799999</v>
      </c>
      <c r="L35" s="140">
        <v>4.7137493226031731E-3</v>
      </c>
      <c r="M35" s="141">
        <v>-0.44683478998114301</v>
      </c>
    </row>
    <row r="36" spans="2:13" x14ac:dyDescent="0.2">
      <c r="B36" s="123" t="s">
        <v>214</v>
      </c>
      <c r="C36" s="138">
        <v>0</v>
      </c>
      <c r="D36" s="138">
        <v>41.227701200000006</v>
      </c>
      <c r="E36" s="138">
        <v>0.34255999999999998</v>
      </c>
      <c r="F36" s="138">
        <v>0</v>
      </c>
      <c r="G36" s="138">
        <v>86.601471480000015</v>
      </c>
      <c r="H36" s="138">
        <v>0</v>
      </c>
      <c r="I36" s="138">
        <v>0</v>
      </c>
      <c r="J36" s="138">
        <v>4.3888109000000002</v>
      </c>
      <c r="K36" s="139">
        <v>132.56054358000003</v>
      </c>
      <c r="L36" s="140">
        <v>2.211992050347846E-3</v>
      </c>
      <c r="M36" s="141">
        <v>0.89423583934223871</v>
      </c>
    </row>
    <row r="37" spans="2:13" x14ac:dyDescent="0.2">
      <c r="B37" s="123" t="s">
        <v>215</v>
      </c>
      <c r="C37" s="138">
        <v>0</v>
      </c>
      <c r="D37" s="138">
        <v>19.848219850000003</v>
      </c>
      <c r="E37" s="138">
        <v>8.4215999999999978E-3</v>
      </c>
      <c r="F37" s="138">
        <v>2.3561169999999999E-2</v>
      </c>
      <c r="G37" s="138">
        <v>91.319484670000037</v>
      </c>
      <c r="H37" s="138">
        <v>0.14221371999999996</v>
      </c>
      <c r="I37" s="138">
        <v>0.67702598999999963</v>
      </c>
      <c r="J37" s="138">
        <v>151.17591031999999</v>
      </c>
      <c r="K37" s="139">
        <v>263.19483732000003</v>
      </c>
      <c r="L37" s="140">
        <v>4.3918414342732923E-3</v>
      </c>
      <c r="M37" s="141">
        <v>0.67875125730881725</v>
      </c>
    </row>
    <row r="38" spans="2:13" ht="24" x14ac:dyDescent="0.2">
      <c r="B38" s="123" t="s">
        <v>216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644.30769703000101</v>
      </c>
      <c r="K38" s="139">
        <v>644.30769703000101</v>
      </c>
      <c r="L38" s="140">
        <v>1.0751340220238182E-2</v>
      </c>
      <c r="M38" s="141">
        <v>8.8103166327617721E-3</v>
      </c>
    </row>
    <row r="39" spans="2:13" x14ac:dyDescent="0.2">
      <c r="B39" s="128" t="s">
        <v>218</v>
      </c>
      <c r="C39" s="142">
        <v>25908.829108750004</v>
      </c>
      <c r="D39" s="142">
        <v>4100.73615909</v>
      </c>
      <c r="E39" s="142">
        <v>4816.6073650200087</v>
      </c>
      <c r="F39" s="142">
        <v>5146.9809772299959</v>
      </c>
      <c r="G39" s="142">
        <v>4428.4352310400045</v>
      </c>
      <c r="H39" s="142">
        <v>1824.4252921600018</v>
      </c>
      <c r="I39" s="142">
        <v>3696.4597763899951</v>
      </c>
      <c r="J39" s="142">
        <v>10005.654475390027</v>
      </c>
      <c r="K39" s="143">
        <v>59928.128385070042</v>
      </c>
      <c r="L39" s="144">
        <v>1</v>
      </c>
      <c r="M39" s="145">
        <v>-1.2664601728016756E-2</v>
      </c>
    </row>
    <row r="40" spans="2:13" ht="13.5" thickBot="1" x14ac:dyDescent="0.25">
      <c r="B40" s="146" t="s">
        <v>217</v>
      </c>
      <c r="C40" s="147">
        <v>0.4323316914266373</v>
      </c>
      <c r="D40" s="147">
        <v>6.8427569316708722E-2</v>
      </c>
      <c r="E40" s="147">
        <v>8.0373065116780371E-2</v>
      </c>
      <c r="F40" s="147">
        <v>8.5885895587426167E-2</v>
      </c>
      <c r="G40" s="147">
        <v>7.3895770656893484E-2</v>
      </c>
      <c r="H40" s="147">
        <v>3.0443555327426559E-2</v>
      </c>
      <c r="I40" s="147">
        <v>6.1681548815245464E-2</v>
      </c>
      <c r="J40" s="147">
        <v>0.16696090375288186</v>
      </c>
      <c r="K40" s="148">
        <v>1</v>
      </c>
      <c r="L40" s="149"/>
      <c r="M40" s="150"/>
    </row>
    <row r="41" spans="2:13" ht="13.5" thickBot="1" x14ac:dyDescent="0.25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51"/>
    </row>
    <row r="42" spans="2:13" ht="24.75" thickBot="1" x14ac:dyDescent="0.25">
      <c r="B42" s="152" t="s">
        <v>6</v>
      </c>
      <c r="C42" s="153">
        <v>-8.740116051574931E-2</v>
      </c>
      <c r="D42" s="153">
        <v>0.12567443254638366</v>
      </c>
      <c r="E42" s="153">
        <v>0.17215908137415448</v>
      </c>
      <c r="F42" s="153">
        <v>-3.248961892658464E-2</v>
      </c>
      <c r="G42" s="153">
        <v>9.9216652650118142E-2</v>
      </c>
      <c r="H42" s="153">
        <v>-1.138251366278098E-3</v>
      </c>
      <c r="I42" s="153">
        <v>-8.5830587804645808E-2</v>
      </c>
      <c r="J42" s="153">
        <v>7.1726329940562827E-2</v>
      </c>
      <c r="K42" s="154">
        <v>-1.2664601728016756E-2</v>
      </c>
      <c r="L42" s="136"/>
      <c r="M42" s="155"/>
    </row>
    <row r="43" spans="2:13" x14ac:dyDescent="0.2">
      <c r="B43" s="810" t="s">
        <v>219</v>
      </c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</row>
  </sheetData>
  <mergeCells count="8">
    <mergeCell ref="M23:M24"/>
    <mergeCell ref="B43:M43"/>
    <mergeCell ref="B2:L2"/>
    <mergeCell ref="B3:L3"/>
    <mergeCell ref="B4:B5"/>
    <mergeCell ref="C4:L4"/>
    <mergeCell ref="B23:B24"/>
    <mergeCell ref="C23:L23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2"/>
  <sheetViews>
    <sheetView zoomScaleNormal="100" workbookViewId="0">
      <selection activeCell="Q11" sqref="Q11"/>
    </sheetView>
  </sheetViews>
  <sheetFormatPr baseColWidth="10" defaultRowHeight="12.75" x14ac:dyDescent="0.2"/>
  <cols>
    <col min="3" max="3" width="47" customWidth="1"/>
  </cols>
  <sheetData>
    <row r="3" spans="2:9" ht="15" x14ac:dyDescent="0.25">
      <c r="B3" s="156" t="s">
        <v>220</v>
      </c>
    </row>
    <row r="4" spans="2:9" ht="13.5" thickBot="1" x14ac:dyDescent="0.25">
      <c r="B4" s="157" t="s">
        <v>136</v>
      </c>
    </row>
    <row r="5" spans="2:9" x14ac:dyDescent="0.2">
      <c r="B5" s="829" t="s">
        <v>221</v>
      </c>
      <c r="C5" s="831" t="s">
        <v>222</v>
      </c>
      <c r="D5" s="825">
        <v>2012</v>
      </c>
      <c r="E5" s="825">
        <v>2013</v>
      </c>
      <c r="F5" s="825">
        <v>2014</v>
      </c>
      <c r="G5" s="825">
        <v>2015</v>
      </c>
      <c r="H5" s="825">
        <v>2016</v>
      </c>
      <c r="I5" s="827" t="s">
        <v>6</v>
      </c>
    </row>
    <row r="6" spans="2:9" x14ac:dyDescent="0.2">
      <c r="B6" s="830"/>
      <c r="C6" s="832"/>
      <c r="D6" s="826"/>
      <c r="E6" s="826"/>
      <c r="F6" s="826"/>
      <c r="G6" s="826"/>
      <c r="H6" s="826"/>
      <c r="I6" s="828"/>
    </row>
    <row r="7" spans="2:9" x14ac:dyDescent="0.2">
      <c r="B7" s="821" t="s">
        <v>223</v>
      </c>
      <c r="C7" s="158" t="s">
        <v>224</v>
      </c>
      <c r="D7" s="159">
        <v>129138.91306000004</v>
      </c>
      <c r="E7" s="159">
        <v>135526.72536000004</v>
      </c>
      <c r="F7" s="159">
        <v>152152.00600000002</v>
      </c>
      <c r="G7" s="159">
        <v>241532.94189000007</v>
      </c>
      <c r="H7" s="159">
        <v>161270.77942000001</v>
      </c>
      <c r="I7" s="160">
        <v>-0.33230317091303174</v>
      </c>
    </row>
    <row r="8" spans="2:9" x14ac:dyDescent="0.2">
      <c r="B8" s="821"/>
      <c r="C8" s="161" t="s">
        <v>225</v>
      </c>
      <c r="D8" s="159">
        <v>171835.37410000045</v>
      </c>
      <c r="E8" s="159">
        <v>165989.92513000011</v>
      </c>
      <c r="F8" s="159">
        <v>168384.96955000021</v>
      </c>
      <c r="G8" s="159">
        <v>176241.56552999982</v>
      </c>
      <c r="H8" s="159">
        <v>128564.70339999991</v>
      </c>
      <c r="I8" s="160">
        <v>-0.27051996495051767</v>
      </c>
    </row>
    <row r="9" spans="2:9" x14ac:dyDescent="0.2">
      <c r="B9" s="821"/>
      <c r="C9" s="161" t="s">
        <v>226</v>
      </c>
      <c r="D9" s="159">
        <v>89623.850119999915</v>
      </c>
      <c r="E9" s="159">
        <v>81349.83100999998</v>
      </c>
      <c r="F9" s="159">
        <v>99353.699580000131</v>
      </c>
      <c r="G9" s="159">
        <v>102917.91677000011</v>
      </c>
      <c r="H9" s="159">
        <v>95537.173320000118</v>
      </c>
      <c r="I9" s="160">
        <v>-7.1714854727329969E-2</v>
      </c>
    </row>
    <row r="10" spans="2:9" x14ac:dyDescent="0.2">
      <c r="B10" s="821"/>
      <c r="C10" s="158" t="s">
        <v>227</v>
      </c>
      <c r="D10" s="159">
        <v>2033.0509999999999</v>
      </c>
      <c r="E10" s="159">
        <v>1751.5360000000001</v>
      </c>
      <c r="F10" s="159">
        <v>1479.2903999999999</v>
      </c>
      <c r="G10" s="159">
        <v>564.13389000000006</v>
      </c>
      <c r="H10" s="159">
        <v>102.42340000000002</v>
      </c>
      <c r="I10" s="160">
        <v>-0.81844132782024492</v>
      </c>
    </row>
    <row r="11" spans="2:9" x14ac:dyDescent="0.2">
      <c r="B11" s="162"/>
      <c r="C11" s="163" t="s">
        <v>228</v>
      </c>
      <c r="D11" s="164">
        <v>392631.18828000035</v>
      </c>
      <c r="E11" s="164">
        <v>384618.01750000013</v>
      </c>
      <c r="F11" s="164">
        <v>421369.96553000034</v>
      </c>
      <c r="G11" s="164">
        <v>521256.55808000005</v>
      </c>
      <c r="H11" s="164">
        <v>385475.07954000006</v>
      </c>
      <c r="I11" s="165">
        <v>-0.26048876783466934</v>
      </c>
    </row>
    <row r="12" spans="2:9" x14ac:dyDescent="0.2">
      <c r="B12" s="821" t="s">
        <v>229</v>
      </c>
      <c r="C12" s="158" t="s">
        <v>230</v>
      </c>
      <c r="D12" s="159">
        <v>4781912.53</v>
      </c>
      <c r="E12" s="159">
        <v>5284864.1919999998</v>
      </c>
      <c r="F12" s="159">
        <v>6376125.557</v>
      </c>
      <c r="G12" s="159">
        <v>7314549.625</v>
      </c>
      <c r="H12" s="159">
        <v>4297902.2479999997</v>
      </c>
      <c r="I12" s="160">
        <v>-0.41241737791887634</v>
      </c>
    </row>
    <row r="13" spans="2:9" x14ac:dyDescent="0.2">
      <c r="B13" s="821"/>
      <c r="C13" s="158" t="s">
        <v>231</v>
      </c>
      <c r="D13" s="159">
        <v>2167258.855</v>
      </c>
      <c r="E13" s="159">
        <v>2646050.2618</v>
      </c>
      <c r="F13" s="159">
        <v>5099415.8509999998</v>
      </c>
      <c r="G13" s="159">
        <v>3954359.5189999999</v>
      </c>
      <c r="H13" s="159">
        <v>3243066.7710000002</v>
      </c>
      <c r="I13" s="160">
        <v>-0.17987558910168977</v>
      </c>
    </row>
    <row r="14" spans="2:9" x14ac:dyDescent="0.2">
      <c r="B14" s="821"/>
      <c r="C14" s="158" t="s">
        <v>232</v>
      </c>
      <c r="D14" s="159">
        <v>429584.53326000011</v>
      </c>
      <c r="E14" s="159">
        <v>408015.16217999981</v>
      </c>
      <c r="F14" s="159">
        <v>341053.18290000007</v>
      </c>
      <c r="G14" s="159">
        <v>314665.21526000003</v>
      </c>
      <c r="H14" s="159">
        <v>337681.30179</v>
      </c>
      <c r="I14" s="160">
        <v>7.314468016740383E-2</v>
      </c>
    </row>
    <row r="15" spans="2:9" x14ac:dyDescent="0.2">
      <c r="B15" s="821"/>
      <c r="C15" s="158" t="s">
        <v>233</v>
      </c>
      <c r="D15" s="159">
        <v>3142.7159999999994</v>
      </c>
      <c r="E15" s="159">
        <v>3977.1612600000021</v>
      </c>
      <c r="F15" s="159">
        <v>6291.1197399999992</v>
      </c>
      <c r="G15" s="159">
        <v>8026.5198900000023</v>
      </c>
      <c r="H15" s="159">
        <v>19664.338550000004</v>
      </c>
      <c r="I15" s="160">
        <v>1.4499208647696999</v>
      </c>
    </row>
    <row r="16" spans="2:9" x14ac:dyDescent="0.2">
      <c r="B16" s="821"/>
      <c r="C16" s="158" t="s">
        <v>234</v>
      </c>
      <c r="D16" s="159">
        <v>34854.329050000015</v>
      </c>
      <c r="E16" s="159">
        <v>33370.302870000007</v>
      </c>
      <c r="F16" s="159">
        <v>6445.2492299999985</v>
      </c>
      <c r="G16" s="159">
        <v>3616.2812999999987</v>
      </c>
      <c r="H16" s="159">
        <v>2245.34962</v>
      </c>
      <c r="I16" s="160">
        <v>-0.37909984491527227</v>
      </c>
    </row>
    <row r="17" spans="2:9" x14ac:dyDescent="0.2">
      <c r="B17" s="162"/>
      <c r="C17" s="163" t="s">
        <v>235</v>
      </c>
      <c r="D17" s="164">
        <v>7416752.9633099996</v>
      </c>
      <c r="E17" s="164">
        <v>8376277.0801100004</v>
      </c>
      <c r="F17" s="164">
        <v>11829330.959869999</v>
      </c>
      <c r="G17" s="164">
        <v>11595217.16045</v>
      </c>
      <c r="H17" s="164">
        <v>7900560.0089600002</v>
      </c>
      <c r="I17" s="165">
        <v>-0.31863630498375362</v>
      </c>
    </row>
    <row r="18" spans="2:9" x14ac:dyDescent="0.2">
      <c r="B18" s="821" t="s">
        <v>236</v>
      </c>
      <c r="C18" s="158" t="s">
        <v>237</v>
      </c>
      <c r="D18" s="159">
        <v>1617538.0201099999</v>
      </c>
      <c r="E18" s="159">
        <v>1431486.0930699995</v>
      </c>
      <c r="F18" s="159">
        <v>1708053.39549</v>
      </c>
      <c r="G18" s="159">
        <v>2053335.3177100006</v>
      </c>
      <c r="H18" s="159">
        <v>2341827.7370399996</v>
      </c>
      <c r="I18" s="166">
        <v>0.14000000000000001</v>
      </c>
    </row>
    <row r="19" spans="2:9" x14ac:dyDescent="0.2">
      <c r="B19" s="821"/>
      <c r="C19" s="158" t="s">
        <v>238</v>
      </c>
      <c r="D19" s="159">
        <v>1989616.5175000001</v>
      </c>
      <c r="E19" s="159">
        <v>2258617.841</v>
      </c>
      <c r="F19" s="159">
        <v>2529393.7089999998</v>
      </c>
      <c r="G19" s="159">
        <v>2368805.5661599999</v>
      </c>
      <c r="H19" s="159">
        <v>2336941.7585</v>
      </c>
      <c r="I19" s="166">
        <v>-1.2999999999999999E-2</v>
      </c>
    </row>
    <row r="20" spans="2:9" x14ac:dyDescent="0.2">
      <c r="B20" s="821"/>
      <c r="C20" s="158" t="s">
        <v>239</v>
      </c>
      <c r="D20" s="159">
        <v>1924465.1412</v>
      </c>
      <c r="E20" s="159">
        <v>1832482.213</v>
      </c>
      <c r="F20" s="159">
        <v>2049298.0946</v>
      </c>
      <c r="G20" s="159">
        <v>1782268.79648</v>
      </c>
      <c r="H20" s="159">
        <v>2153910.4528999999</v>
      </c>
      <c r="I20" s="166">
        <v>0.20899999999999999</v>
      </c>
    </row>
    <row r="21" spans="2:9" x14ac:dyDescent="0.2">
      <c r="B21" s="821"/>
      <c r="C21" s="158" t="s">
        <v>205</v>
      </c>
      <c r="D21" s="159">
        <v>1361939.5778200002</v>
      </c>
      <c r="E21" s="159">
        <v>1562817.4058899998</v>
      </c>
      <c r="F21" s="159">
        <v>1317634.0128600004</v>
      </c>
      <c r="G21" s="159">
        <v>1202462.4145599999</v>
      </c>
      <c r="H21" s="159">
        <v>1648684.05914</v>
      </c>
      <c r="I21" s="166">
        <v>0.37108988952746569</v>
      </c>
    </row>
    <row r="22" spans="2:9" x14ac:dyDescent="0.2">
      <c r="B22" s="821"/>
      <c r="C22" s="158" t="s">
        <v>240</v>
      </c>
      <c r="D22" s="159">
        <v>715505.80200000003</v>
      </c>
      <c r="E22" s="159">
        <v>795434.34100000001</v>
      </c>
      <c r="F22" s="159">
        <v>793017.90599999996</v>
      </c>
      <c r="G22" s="159">
        <v>740303.826</v>
      </c>
      <c r="H22" s="159">
        <v>828110.61620000005</v>
      </c>
      <c r="I22" s="166">
        <v>0.11860912657231082</v>
      </c>
    </row>
    <row r="23" spans="2:9" x14ac:dyDescent="0.2">
      <c r="B23" s="821"/>
      <c r="C23" s="161" t="s">
        <v>241</v>
      </c>
      <c r="D23" s="159">
        <v>63675.993589999962</v>
      </c>
      <c r="E23" s="159">
        <v>53051.208319999969</v>
      </c>
      <c r="F23" s="159">
        <v>65570.303799999951</v>
      </c>
      <c r="G23" s="159">
        <v>57703.999740000021</v>
      </c>
      <c r="H23" s="159">
        <v>50309.882020000005</v>
      </c>
      <c r="I23" s="166">
        <v>-0.12813873827318878</v>
      </c>
    </row>
    <row r="24" spans="2:9" x14ac:dyDescent="0.2">
      <c r="B24" s="821"/>
      <c r="C24" s="161" t="s">
        <v>242</v>
      </c>
      <c r="D24" s="159">
        <v>0</v>
      </c>
      <c r="E24" s="159">
        <v>1905.21794</v>
      </c>
      <c r="F24" s="159">
        <v>54840.756870000005</v>
      </c>
      <c r="G24" s="159">
        <v>61969.486600000004</v>
      </c>
      <c r="H24" s="159">
        <v>39921.653050000008</v>
      </c>
      <c r="I24" s="166">
        <v>-0.35578531886691467</v>
      </c>
    </row>
    <row r="25" spans="2:9" x14ac:dyDescent="0.2">
      <c r="B25" s="821"/>
      <c r="C25" s="161" t="s">
        <v>243</v>
      </c>
      <c r="D25" s="159">
        <v>58189.548149999995</v>
      </c>
      <c r="E25" s="159">
        <v>7810.4774499999994</v>
      </c>
      <c r="F25" s="159">
        <v>5360.85491</v>
      </c>
      <c r="G25" s="159">
        <v>19899.640230000001</v>
      </c>
      <c r="H25" s="159">
        <v>28182.268740000003</v>
      </c>
      <c r="I25" s="166">
        <v>0.41599999999999998</v>
      </c>
    </row>
    <row r="26" spans="2:9" x14ac:dyDescent="0.2">
      <c r="B26" s="821"/>
      <c r="C26" s="161" t="s">
        <v>244</v>
      </c>
      <c r="D26" s="159">
        <v>88583.62404000001</v>
      </c>
      <c r="E26" s="159">
        <v>93784.759600000078</v>
      </c>
      <c r="F26" s="159">
        <v>19458.640760000002</v>
      </c>
      <c r="G26" s="159">
        <v>11262.440500000001</v>
      </c>
      <c r="H26" s="159">
        <v>13825.07108</v>
      </c>
      <c r="I26" s="166">
        <v>0.22800000000000001</v>
      </c>
    </row>
    <row r="27" spans="2:9" x14ac:dyDescent="0.2">
      <c r="B27" s="821"/>
      <c r="C27" s="158" t="s">
        <v>245</v>
      </c>
      <c r="D27" s="159">
        <v>4.6093500000000001</v>
      </c>
      <c r="E27" s="159">
        <v>0</v>
      </c>
      <c r="F27" s="159">
        <v>5.9245499999999991</v>
      </c>
      <c r="G27" s="159">
        <v>191.548</v>
      </c>
      <c r="H27" s="159">
        <v>0</v>
      </c>
      <c r="I27" s="166">
        <v>-1</v>
      </c>
    </row>
    <row r="28" spans="2:9" x14ac:dyDescent="0.2">
      <c r="B28" s="162"/>
      <c r="C28" s="163" t="s">
        <v>246</v>
      </c>
      <c r="D28" s="164">
        <v>7819518.8337600008</v>
      </c>
      <c r="E28" s="164">
        <v>8037389.5572700007</v>
      </c>
      <c r="F28" s="164">
        <v>8542633.5988400001</v>
      </c>
      <c r="G28" s="164">
        <v>8298203.0359800002</v>
      </c>
      <c r="H28" s="164">
        <v>9441713.4986700006</v>
      </c>
      <c r="I28" s="165">
        <v>0.13780217930699901</v>
      </c>
    </row>
    <row r="29" spans="2:9" x14ac:dyDescent="0.2">
      <c r="B29" s="821" t="s">
        <v>247</v>
      </c>
      <c r="C29" s="158" t="s">
        <v>248</v>
      </c>
      <c r="D29" s="159">
        <v>5675453.71</v>
      </c>
      <c r="E29" s="159">
        <v>6049582.0347499996</v>
      </c>
      <c r="F29" s="159">
        <v>6628926.0993999997</v>
      </c>
      <c r="G29" s="159">
        <v>7431908.4119199999</v>
      </c>
      <c r="H29" s="159">
        <v>7752748.3432299998</v>
      </c>
      <c r="I29" s="166">
        <v>4.3170598119240289E-2</v>
      </c>
    </row>
    <row r="30" spans="2:9" x14ac:dyDescent="0.2">
      <c r="B30" s="821"/>
      <c r="C30" s="158" t="s">
        <v>249</v>
      </c>
      <c r="D30" s="159">
        <v>3825709.7661200007</v>
      </c>
      <c r="E30" s="159">
        <v>5005589.9730900005</v>
      </c>
      <c r="F30" s="159">
        <v>6683510.8480500001</v>
      </c>
      <c r="G30" s="159">
        <v>6515679.5816099998</v>
      </c>
      <c r="H30" s="159">
        <v>6834756.9124799995</v>
      </c>
      <c r="I30" s="166">
        <v>4.8970690911592785E-2</v>
      </c>
    </row>
    <row r="31" spans="2:9" x14ac:dyDescent="0.2">
      <c r="B31" s="821"/>
      <c r="C31" s="158" t="s">
        <v>250</v>
      </c>
      <c r="D31" s="159">
        <v>58582.171000000002</v>
      </c>
      <c r="E31" s="159">
        <v>126341.86199999999</v>
      </c>
      <c r="F31" s="159">
        <v>50175.343999999997</v>
      </c>
      <c r="G31" s="159">
        <v>29466.824000000001</v>
      </c>
      <c r="H31" s="159">
        <v>191346.644</v>
      </c>
      <c r="I31" s="166">
        <v>5.4939999999999998</v>
      </c>
    </row>
    <row r="32" spans="2:9" x14ac:dyDescent="0.2">
      <c r="B32" s="821"/>
      <c r="C32" s="158" t="s">
        <v>251</v>
      </c>
      <c r="D32" s="159">
        <v>3454.0278300000004</v>
      </c>
      <c r="E32" s="159">
        <v>395.608</v>
      </c>
      <c r="F32" s="159">
        <v>2720.1477500000001</v>
      </c>
      <c r="G32" s="159">
        <v>282.51995999999997</v>
      </c>
      <c r="H32" s="159">
        <v>15.315</v>
      </c>
      <c r="I32" s="166">
        <v>-0.94579144071802923</v>
      </c>
    </row>
    <row r="33" spans="2:9" x14ac:dyDescent="0.2">
      <c r="B33" s="162"/>
      <c r="C33" s="163" t="s">
        <v>252</v>
      </c>
      <c r="D33" s="164">
        <v>9563199.6749499999</v>
      </c>
      <c r="E33" s="164">
        <v>11181909.477839999</v>
      </c>
      <c r="F33" s="164">
        <v>13365332.439200001</v>
      </c>
      <c r="G33" s="164">
        <v>13977337.337489998</v>
      </c>
      <c r="H33" s="164">
        <v>14778867.214709997</v>
      </c>
      <c r="I33" s="165">
        <v>5.7344961909886472E-2</v>
      </c>
    </row>
    <row r="34" spans="2:9" x14ac:dyDescent="0.2">
      <c r="B34" s="821" t="s">
        <v>253</v>
      </c>
      <c r="C34" s="161" t="s">
        <v>254</v>
      </c>
      <c r="D34" s="159">
        <v>3106915.0079999999</v>
      </c>
      <c r="E34" s="159">
        <v>2324473.88632</v>
      </c>
      <c r="F34" s="159">
        <v>1685113.976</v>
      </c>
      <c r="G34" s="159">
        <v>827200.59867999994</v>
      </c>
      <c r="H34" s="159">
        <v>1559680.39</v>
      </c>
      <c r="I34" s="160">
        <v>0.88549233703269792</v>
      </c>
    </row>
    <row r="35" spans="2:9" x14ac:dyDescent="0.2">
      <c r="B35" s="821"/>
      <c r="C35" s="161" t="s">
        <v>255</v>
      </c>
      <c r="D35" s="159">
        <v>1334947.689</v>
      </c>
      <c r="E35" s="159">
        <v>1380627.65</v>
      </c>
      <c r="F35" s="159">
        <v>1237084.32</v>
      </c>
      <c r="G35" s="159">
        <v>1294158.98</v>
      </c>
      <c r="H35" s="159">
        <v>1259111.24</v>
      </c>
      <c r="I35" s="160">
        <v>-2.7081479587616086E-2</v>
      </c>
    </row>
    <row r="36" spans="2:9" x14ac:dyDescent="0.2">
      <c r="B36" s="821"/>
      <c r="C36" s="161" t="s">
        <v>207</v>
      </c>
      <c r="D36" s="159">
        <v>636499.92862000002</v>
      </c>
      <c r="E36" s="159">
        <v>620451.49595999997</v>
      </c>
      <c r="F36" s="159">
        <v>584621.09846000012</v>
      </c>
      <c r="G36" s="159">
        <v>604715.86890999996</v>
      </c>
      <c r="H36" s="159">
        <v>748246.03047</v>
      </c>
      <c r="I36" s="160">
        <v>0.23735140574153135</v>
      </c>
    </row>
    <row r="37" spans="2:9" x14ac:dyDescent="0.2">
      <c r="B37" s="821"/>
      <c r="C37" s="161" t="s">
        <v>256</v>
      </c>
      <c r="D37" s="159">
        <v>0</v>
      </c>
      <c r="E37" s="159">
        <v>0</v>
      </c>
      <c r="F37" s="159">
        <v>0</v>
      </c>
      <c r="G37" s="159">
        <v>0</v>
      </c>
      <c r="H37" s="159">
        <v>2.3199999999999998</v>
      </c>
      <c r="I37" s="160" t="s">
        <v>257</v>
      </c>
    </row>
    <row r="38" spans="2:9" x14ac:dyDescent="0.2">
      <c r="B38" s="162"/>
      <c r="C38" s="163" t="s">
        <v>258</v>
      </c>
      <c r="D38" s="164">
        <v>5078362.6256200001</v>
      </c>
      <c r="E38" s="164">
        <v>4325553.0322799999</v>
      </c>
      <c r="F38" s="164">
        <v>3506819.3944600001</v>
      </c>
      <c r="G38" s="164">
        <v>2726075.44759</v>
      </c>
      <c r="H38" s="164">
        <v>3567039.9804699998</v>
      </c>
      <c r="I38" s="165">
        <v>0.30848908955306364</v>
      </c>
    </row>
    <row r="39" spans="2:9" x14ac:dyDescent="0.2">
      <c r="B39" s="821" t="s">
        <v>259</v>
      </c>
      <c r="C39" s="158" t="s">
        <v>260</v>
      </c>
      <c r="D39" s="159">
        <v>3850008.5546600008</v>
      </c>
      <c r="E39" s="159">
        <v>3938090.0281599793</v>
      </c>
      <c r="F39" s="159">
        <v>3483666.6705499943</v>
      </c>
      <c r="G39" s="159">
        <v>3677566.5027600252</v>
      </c>
      <c r="H39" s="159">
        <v>3772851.3034399734</v>
      </c>
      <c r="I39" s="160">
        <v>2.5909742382207446E-2</v>
      </c>
    </row>
    <row r="40" spans="2:9" x14ac:dyDescent="0.2">
      <c r="B40" s="821"/>
      <c r="C40" s="158" t="s">
        <v>261</v>
      </c>
      <c r="D40" s="159">
        <v>3857970.0834199977</v>
      </c>
      <c r="E40" s="159">
        <v>3539135.4728999948</v>
      </c>
      <c r="F40" s="159">
        <v>3817228.5534399981</v>
      </c>
      <c r="G40" s="159">
        <v>3454569.4420999959</v>
      </c>
      <c r="H40" s="159">
        <v>3475409.7009700034</v>
      </c>
      <c r="I40" s="160">
        <v>6.0326646255919325E-3</v>
      </c>
    </row>
    <row r="41" spans="2:9" x14ac:dyDescent="0.2">
      <c r="B41" s="821"/>
      <c r="C41" s="158" t="s">
        <v>262</v>
      </c>
      <c r="D41" s="159">
        <v>2072893.3916999998</v>
      </c>
      <c r="E41" s="159">
        <v>2369044.0620699995</v>
      </c>
      <c r="F41" s="159">
        <v>2130258.21801</v>
      </c>
      <c r="G41" s="159">
        <v>2031692.9517999999</v>
      </c>
      <c r="H41" s="159">
        <v>1645337.0127400002</v>
      </c>
      <c r="I41" s="160">
        <v>-0.19016453185886362</v>
      </c>
    </row>
    <row r="42" spans="2:9" x14ac:dyDescent="0.2">
      <c r="B42" s="821"/>
      <c r="C42" s="161" t="s">
        <v>263</v>
      </c>
      <c r="D42" s="167">
        <v>821599.23397000122</v>
      </c>
      <c r="E42" s="159">
        <v>813997.73558999749</v>
      </c>
      <c r="F42" s="159">
        <v>756176.43436999782</v>
      </c>
      <c r="G42" s="159">
        <v>731487.37326999893</v>
      </c>
      <c r="H42" s="159">
        <v>716286.23476000049</v>
      </c>
      <c r="I42" s="160">
        <v>-2.0781135895817537E-2</v>
      </c>
    </row>
    <row r="43" spans="2:9" x14ac:dyDescent="0.2">
      <c r="B43" s="821"/>
      <c r="C43" s="158" t="s">
        <v>264</v>
      </c>
      <c r="D43" s="159">
        <v>216253.13501</v>
      </c>
      <c r="E43" s="159">
        <v>167616.18031</v>
      </c>
      <c r="F43" s="159">
        <v>174463.67320000002</v>
      </c>
      <c r="G43" s="159">
        <v>192889.56662</v>
      </c>
      <c r="H43" s="159">
        <v>150371.87553999998</v>
      </c>
      <c r="I43" s="160">
        <v>-0.22042504332938617</v>
      </c>
    </row>
    <row r="44" spans="2:9" x14ac:dyDescent="0.2">
      <c r="B44" s="162"/>
      <c r="C44" s="163" t="s">
        <v>265</v>
      </c>
      <c r="D44" s="164">
        <v>10818724.39876</v>
      </c>
      <c r="E44" s="164">
        <v>10827883.47902997</v>
      </c>
      <c r="F44" s="164">
        <v>10361793.54956999</v>
      </c>
      <c r="G44" s="164">
        <v>10088205.83655002</v>
      </c>
      <c r="H44" s="164">
        <v>9760256.1274499781</v>
      </c>
      <c r="I44" s="165">
        <v>-3.2508229353515494E-2</v>
      </c>
    </row>
    <row r="45" spans="2:9" x14ac:dyDescent="0.2">
      <c r="B45" s="168" t="s">
        <v>266</v>
      </c>
      <c r="C45" s="158" t="s">
        <v>267</v>
      </c>
      <c r="D45" s="159">
        <v>666346.68285000068</v>
      </c>
      <c r="E45" s="159">
        <v>692476.23202000069</v>
      </c>
      <c r="F45" s="159">
        <v>716263.12857999967</v>
      </c>
      <c r="G45" s="159">
        <v>713682.93311000057</v>
      </c>
      <c r="H45" s="159">
        <v>969677.93518000562</v>
      </c>
      <c r="I45" s="160">
        <v>0.35869570392339534</v>
      </c>
    </row>
    <row r="46" spans="2:9" x14ac:dyDescent="0.2">
      <c r="B46" s="162"/>
      <c r="C46" s="163" t="s">
        <v>268</v>
      </c>
      <c r="D46" s="164">
        <v>666346.68285000068</v>
      </c>
      <c r="E46" s="164">
        <v>692476.23202000069</v>
      </c>
      <c r="F46" s="164">
        <v>716263.12857999967</v>
      </c>
      <c r="G46" s="164">
        <v>713682.93311000057</v>
      </c>
      <c r="H46" s="164">
        <v>969677.93518000562</v>
      </c>
      <c r="I46" s="165">
        <v>0.35869570392339534</v>
      </c>
    </row>
    <row r="47" spans="2:9" x14ac:dyDescent="0.2">
      <c r="B47" s="821" t="s">
        <v>269</v>
      </c>
      <c r="C47" s="158" t="s">
        <v>270</v>
      </c>
      <c r="D47" s="159">
        <v>4169994.246489997</v>
      </c>
      <c r="E47" s="159">
        <v>4716461.4088699985</v>
      </c>
      <c r="F47" s="159">
        <v>5506053.2840200048</v>
      </c>
      <c r="G47" s="159">
        <v>5057281.0324599901</v>
      </c>
      <c r="H47" s="159">
        <v>5451295.6551999962</v>
      </c>
      <c r="I47" s="160">
        <v>7.7910367292431726E-2</v>
      </c>
    </row>
    <row r="48" spans="2:9" x14ac:dyDescent="0.2">
      <c r="B48" s="821"/>
      <c r="C48" s="161" t="s">
        <v>271</v>
      </c>
      <c r="D48" s="159">
        <v>4517722.0394200031</v>
      </c>
      <c r="E48" s="159">
        <v>3742063.6084399968</v>
      </c>
      <c r="F48" s="159">
        <v>4006049.1429100018</v>
      </c>
      <c r="G48" s="159">
        <v>3480733.9591299957</v>
      </c>
      <c r="H48" s="159">
        <v>4251289.8285700027</v>
      </c>
      <c r="I48" s="160">
        <v>0.22137741019213264</v>
      </c>
    </row>
    <row r="49" spans="2:9" x14ac:dyDescent="0.2">
      <c r="B49" s="821"/>
      <c r="C49" s="161" t="s">
        <v>272</v>
      </c>
      <c r="D49" s="159">
        <v>3148724.2884300011</v>
      </c>
      <c r="E49" s="159">
        <v>3570864.1389499991</v>
      </c>
      <c r="F49" s="159">
        <v>3470133.4120800016</v>
      </c>
      <c r="G49" s="159">
        <v>3147485.8619700018</v>
      </c>
      <c r="H49" s="159">
        <v>3801742.5515199937</v>
      </c>
      <c r="I49" s="160">
        <v>0.20786644269165833</v>
      </c>
    </row>
    <row r="50" spans="2:9" x14ac:dyDescent="0.2">
      <c r="B50" s="821"/>
      <c r="C50" s="161" t="s">
        <v>273</v>
      </c>
      <c r="D50" s="159">
        <v>17313.785250000001</v>
      </c>
      <c r="E50" s="159">
        <v>113660.36694999998</v>
      </c>
      <c r="F50" s="159">
        <v>72435.214340000006</v>
      </c>
      <c r="G50" s="159">
        <v>94094.323870000022</v>
      </c>
      <c r="H50" s="159">
        <v>85749.744020000013</v>
      </c>
      <c r="I50" s="160">
        <v>-8.8683137375308752E-2</v>
      </c>
    </row>
    <row r="51" spans="2:9" x14ac:dyDescent="0.2">
      <c r="B51" s="821"/>
      <c r="C51" s="158" t="s">
        <v>274</v>
      </c>
      <c r="D51" s="159">
        <v>89813.153000000006</v>
      </c>
      <c r="E51" s="159">
        <v>43690.119200000001</v>
      </c>
      <c r="F51" s="159">
        <v>64727.997000000003</v>
      </c>
      <c r="G51" s="159">
        <v>65944.691200000001</v>
      </c>
      <c r="H51" s="159">
        <v>6221.7669999999998</v>
      </c>
      <c r="I51" s="160">
        <v>-0.9056517380431679</v>
      </c>
    </row>
    <row r="52" spans="2:9" x14ac:dyDescent="0.2">
      <c r="B52" s="162"/>
      <c r="C52" s="163" t="s">
        <v>275</v>
      </c>
      <c r="D52" s="164">
        <v>11943567.512590002</v>
      </c>
      <c r="E52" s="164">
        <v>12186739.642409995</v>
      </c>
      <c r="F52" s="164">
        <v>13119399.050350007</v>
      </c>
      <c r="G52" s="164">
        <v>11845539.868629986</v>
      </c>
      <c r="H52" s="164">
        <v>13596299.546309993</v>
      </c>
      <c r="I52" s="165">
        <v>0.14779906168029244</v>
      </c>
    </row>
    <row r="53" spans="2:9" x14ac:dyDescent="0.2">
      <c r="B53" s="822" t="s">
        <v>276</v>
      </c>
      <c r="C53" s="161" t="s">
        <v>277</v>
      </c>
      <c r="D53" s="169">
        <v>31519.606249999997</v>
      </c>
      <c r="E53" s="169">
        <v>22082.874039999992</v>
      </c>
      <c r="F53" s="169">
        <v>10584.013280000006</v>
      </c>
      <c r="G53" s="169">
        <v>67166.71044000001</v>
      </c>
      <c r="H53" s="169">
        <v>84497.420430000057</v>
      </c>
      <c r="I53" s="166">
        <v>0.25802529074997005</v>
      </c>
    </row>
    <row r="54" spans="2:9" x14ac:dyDescent="0.2">
      <c r="B54" s="823"/>
      <c r="C54" s="161" t="s">
        <v>278</v>
      </c>
      <c r="D54" s="169">
        <v>1.5589999999999999</v>
      </c>
      <c r="E54" s="169">
        <v>0</v>
      </c>
      <c r="F54" s="169">
        <v>0</v>
      </c>
      <c r="G54" s="169">
        <v>0</v>
      </c>
      <c r="H54" s="169">
        <v>0</v>
      </c>
      <c r="I54" s="166" t="s">
        <v>257</v>
      </c>
    </row>
    <row r="55" spans="2:9" x14ac:dyDescent="0.2">
      <c r="B55" s="170"/>
      <c r="C55" s="171" t="s">
        <v>279</v>
      </c>
      <c r="D55" s="172">
        <v>31521.165249999998</v>
      </c>
      <c r="E55" s="172">
        <v>22082.874039999992</v>
      </c>
      <c r="F55" s="172">
        <v>10584.013280000006</v>
      </c>
      <c r="G55" s="172">
        <v>67166.71044000001</v>
      </c>
      <c r="H55" s="172">
        <v>84497.420430000057</v>
      </c>
      <c r="I55" s="173">
        <v>0.25802529074997005</v>
      </c>
    </row>
    <row r="56" spans="2:9" x14ac:dyDescent="0.2">
      <c r="B56" s="174" t="s">
        <v>280</v>
      </c>
      <c r="C56" s="161" t="s">
        <v>281</v>
      </c>
      <c r="D56" s="169">
        <v>600029.22</v>
      </c>
      <c r="E56" s="169">
        <v>548431.75100000005</v>
      </c>
      <c r="F56" s="169">
        <v>657902.44829999993</v>
      </c>
      <c r="G56" s="169">
        <v>560253.78799999994</v>
      </c>
      <c r="H56" s="169">
        <v>939180.65099999995</v>
      </c>
      <c r="I56" s="166">
        <v>0.67634859614728748</v>
      </c>
    </row>
    <row r="57" spans="2:9" x14ac:dyDescent="0.2">
      <c r="B57" s="175"/>
      <c r="C57" s="171" t="s">
        <v>282</v>
      </c>
      <c r="D57" s="172">
        <v>600029.22</v>
      </c>
      <c r="E57" s="172">
        <v>548431.75100000005</v>
      </c>
      <c r="F57" s="172">
        <v>657902.44829999993</v>
      </c>
      <c r="G57" s="172">
        <v>560253.78799999994</v>
      </c>
      <c r="H57" s="172">
        <v>939180.65099999995</v>
      </c>
      <c r="I57" s="173">
        <f>(H57-G57)/G57</f>
        <v>0.6763485961472876</v>
      </c>
    </row>
    <row r="58" spans="2:9" x14ac:dyDescent="0.2">
      <c r="B58" s="822" t="s">
        <v>283</v>
      </c>
      <c r="C58" s="161" t="s">
        <v>284</v>
      </c>
      <c r="D58" s="169">
        <v>514359.19060000003</v>
      </c>
      <c r="E58" s="169">
        <v>528530.6949</v>
      </c>
      <c r="F58" s="169">
        <v>438266.53758</v>
      </c>
      <c r="G58" s="169">
        <v>766851.23517999996</v>
      </c>
      <c r="H58" s="169">
        <v>785577.38656999997</v>
      </c>
      <c r="I58" s="166">
        <v>2.441953605982583E-2</v>
      </c>
    </row>
    <row r="59" spans="2:9" x14ac:dyDescent="0.2">
      <c r="B59" s="824"/>
      <c r="C59" s="161" t="s">
        <v>285</v>
      </c>
      <c r="D59" s="169">
        <v>93425.679449999996</v>
      </c>
      <c r="E59" s="169">
        <v>111570.98455000002</v>
      </c>
      <c r="F59" s="169">
        <v>136432.18764999995</v>
      </c>
      <c r="G59" s="169">
        <v>87000.250730000014</v>
      </c>
      <c r="H59" s="169">
        <v>49098.420519999985</v>
      </c>
      <c r="I59" s="166">
        <v>-0.43565196527566397</v>
      </c>
    </row>
    <row r="60" spans="2:9" x14ac:dyDescent="0.2">
      <c r="B60" s="824"/>
      <c r="C60" s="161" t="s">
        <v>286</v>
      </c>
      <c r="D60" s="169">
        <v>635.12740000000008</v>
      </c>
      <c r="E60" s="169">
        <v>59312.378720000008</v>
      </c>
      <c r="F60" s="169">
        <v>47546.167390000002</v>
      </c>
      <c r="G60" s="169">
        <v>62135.784960000012</v>
      </c>
      <c r="H60" s="169">
        <v>13773.52802</v>
      </c>
      <c r="I60" s="166">
        <v>-0.77833179336405378</v>
      </c>
    </row>
    <row r="61" spans="2:9" x14ac:dyDescent="0.2">
      <c r="B61" s="824"/>
      <c r="C61" s="161" t="s">
        <v>287</v>
      </c>
      <c r="D61" s="169">
        <v>0</v>
      </c>
      <c r="E61" s="169">
        <v>2.3809999999999998</v>
      </c>
      <c r="F61" s="169">
        <v>0</v>
      </c>
      <c r="G61" s="169">
        <v>0</v>
      </c>
      <c r="H61" s="169">
        <v>0</v>
      </c>
      <c r="I61" s="166" t="s">
        <v>257</v>
      </c>
    </row>
    <row r="62" spans="2:9" x14ac:dyDescent="0.2">
      <c r="B62" s="823"/>
      <c r="C62" s="161" t="s">
        <v>288</v>
      </c>
      <c r="D62" s="169">
        <v>0</v>
      </c>
      <c r="E62" s="169">
        <v>0</v>
      </c>
      <c r="F62" s="169">
        <v>3.0000000000000001E-3</v>
      </c>
      <c r="G62" s="169">
        <v>0.88</v>
      </c>
      <c r="H62" s="169">
        <v>15.56</v>
      </c>
      <c r="I62" s="166">
        <v>16.681999999999999</v>
      </c>
    </row>
    <row r="63" spans="2:9" x14ac:dyDescent="0.2">
      <c r="B63" s="170"/>
      <c r="C63" s="171" t="s">
        <v>289</v>
      </c>
      <c r="D63" s="172">
        <f>SUM(D58:D62)</f>
        <v>608419.99745000002</v>
      </c>
      <c r="E63" s="172">
        <f t="shared" ref="E63:H63" si="0">SUM(E58:E62)</f>
        <v>699416.43917000014</v>
      </c>
      <c r="F63" s="172">
        <f t="shared" si="0"/>
        <v>622244.89561999997</v>
      </c>
      <c r="G63" s="172">
        <f t="shared" si="0"/>
        <v>915988.1508699999</v>
      </c>
      <c r="H63" s="172">
        <f t="shared" si="0"/>
        <v>848464.89511000004</v>
      </c>
      <c r="I63" s="173">
        <f>(H63-G63)/G63</f>
        <v>-7.3716298290394569E-2</v>
      </c>
    </row>
    <row r="64" spans="2:9" x14ac:dyDescent="0.2">
      <c r="B64" s="822" t="s">
        <v>290</v>
      </c>
      <c r="C64" s="161" t="s">
        <v>291</v>
      </c>
      <c r="D64" s="169">
        <v>53212.733999999997</v>
      </c>
      <c r="E64" s="169">
        <v>52679.639000000003</v>
      </c>
      <c r="F64" s="169">
        <v>72921.384000000005</v>
      </c>
      <c r="G64" s="169">
        <v>88400.982000000004</v>
      </c>
      <c r="H64" s="169">
        <v>73865.88</v>
      </c>
      <c r="I64" s="166">
        <v>-0.16442240426695709</v>
      </c>
    </row>
    <row r="65" spans="2:9" x14ac:dyDescent="0.2">
      <c r="B65" s="824"/>
      <c r="C65" s="161" t="s">
        <v>292</v>
      </c>
      <c r="D65" s="169">
        <v>2627.8937199999996</v>
      </c>
      <c r="E65" s="169">
        <v>3313.4970600000001</v>
      </c>
      <c r="F65" s="169">
        <v>1341.1280899999999</v>
      </c>
      <c r="G65" s="169">
        <v>5837.3264200000003</v>
      </c>
      <c r="H65" s="169">
        <v>11698.683679999996</v>
      </c>
      <c r="I65" s="166">
        <v>1.0041167545329759</v>
      </c>
    </row>
    <row r="66" spans="2:9" x14ac:dyDescent="0.2">
      <c r="B66" s="824"/>
      <c r="C66" s="161" t="s">
        <v>293</v>
      </c>
      <c r="D66" s="169">
        <v>0</v>
      </c>
      <c r="E66" s="169">
        <v>37.658999999999999</v>
      </c>
      <c r="F66" s="169">
        <v>80.209999999999994</v>
      </c>
      <c r="G66" s="169">
        <v>100.456</v>
      </c>
      <c r="H66" s="169">
        <v>95.903000000000006</v>
      </c>
      <c r="I66" s="166">
        <v>-4.5323325635103884E-2</v>
      </c>
    </row>
    <row r="67" spans="2:9" x14ac:dyDescent="0.2">
      <c r="B67" s="824"/>
      <c r="C67" s="161" t="s">
        <v>294</v>
      </c>
      <c r="D67" s="169">
        <v>0</v>
      </c>
      <c r="E67" s="169">
        <v>0</v>
      </c>
      <c r="F67" s="169">
        <v>0</v>
      </c>
      <c r="G67" s="169">
        <v>113.58945</v>
      </c>
      <c r="H67" s="169">
        <v>0</v>
      </c>
      <c r="I67" s="166">
        <v>-1</v>
      </c>
    </row>
    <row r="68" spans="2:9" x14ac:dyDescent="0.2">
      <c r="B68" s="823"/>
      <c r="C68" s="161" t="s">
        <v>295</v>
      </c>
      <c r="D68" s="169">
        <v>0</v>
      </c>
      <c r="E68" s="169">
        <v>0</v>
      </c>
      <c r="F68" s="169">
        <v>2.2029999999999998</v>
      </c>
      <c r="G68" s="169">
        <v>0</v>
      </c>
      <c r="H68" s="169">
        <v>0</v>
      </c>
      <c r="I68" s="166" t="s">
        <v>257</v>
      </c>
    </row>
    <row r="69" spans="2:9" x14ac:dyDescent="0.2">
      <c r="B69" s="170"/>
      <c r="C69" s="171" t="s">
        <v>296</v>
      </c>
      <c r="D69" s="172">
        <v>55840.627719999997</v>
      </c>
      <c r="E69" s="172">
        <v>56030.795060000004</v>
      </c>
      <c r="F69" s="172">
        <v>74344.925090000004</v>
      </c>
      <c r="G69" s="172">
        <v>94452.353870000006</v>
      </c>
      <c r="H69" s="172">
        <v>85660.466680000012</v>
      </c>
      <c r="I69" s="173">
        <v>-9.3082774857053852E-2</v>
      </c>
    </row>
    <row r="70" spans="2:9" x14ac:dyDescent="0.2">
      <c r="B70" s="816" t="s">
        <v>297</v>
      </c>
      <c r="C70" s="161" t="s">
        <v>298</v>
      </c>
      <c r="D70" s="169">
        <v>11678.59064</v>
      </c>
      <c r="E70" s="169">
        <v>1270578.2450299996</v>
      </c>
      <c r="F70" s="169">
        <v>1934727.86803</v>
      </c>
      <c r="G70" s="169">
        <v>1163141.3227699997</v>
      </c>
      <c r="H70" s="169">
        <v>896007.31045999995</v>
      </c>
      <c r="I70" s="166">
        <v>-0.22966599765695284</v>
      </c>
    </row>
    <row r="71" spans="2:9" x14ac:dyDescent="0.2">
      <c r="B71" s="816"/>
      <c r="C71" s="161" t="s">
        <v>299</v>
      </c>
      <c r="D71" s="169">
        <v>329266.62849999999</v>
      </c>
      <c r="E71" s="169">
        <v>194101.18685</v>
      </c>
      <c r="F71" s="169">
        <v>221467.47375</v>
      </c>
      <c r="G71" s="169">
        <v>195450.82128</v>
      </c>
      <c r="H71" s="169">
        <v>421157.97264999995</v>
      </c>
      <c r="I71" s="166">
        <v>1.1548027779666126</v>
      </c>
    </row>
    <row r="72" spans="2:9" x14ac:dyDescent="0.2">
      <c r="B72" s="816"/>
      <c r="C72" s="161" t="s">
        <v>300</v>
      </c>
      <c r="D72" s="169">
        <v>11108.036590000003</v>
      </c>
      <c r="E72" s="169">
        <v>8340.8176600000024</v>
      </c>
      <c r="F72" s="169">
        <v>11529.12097</v>
      </c>
      <c r="G72" s="169">
        <v>7550.6171099999974</v>
      </c>
      <c r="H72" s="169">
        <v>10237.145280000001</v>
      </c>
      <c r="I72" s="166">
        <v>0.35580246367439017</v>
      </c>
    </row>
    <row r="73" spans="2:9" x14ac:dyDescent="0.2">
      <c r="B73" s="816"/>
      <c r="C73" s="161" t="s">
        <v>301</v>
      </c>
      <c r="D73" s="169">
        <v>0</v>
      </c>
      <c r="E73" s="169">
        <v>0</v>
      </c>
      <c r="F73" s="169">
        <v>0</v>
      </c>
      <c r="G73" s="169">
        <v>0</v>
      </c>
      <c r="H73" s="169">
        <v>4346.6661799999993</v>
      </c>
      <c r="I73" s="166" t="s">
        <v>257</v>
      </c>
    </row>
    <row r="74" spans="2:9" x14ac:dyDescent="0.2">
      <c r="B74" s="816"/>
      <c r="C74" s="161" t="s">
        <v>302</v>
      </c>
      <c r="D74" s="169">
        <v>2830.4317400000004</v>
      </c>
      <c r="E74" s="169">
        <v>1444.9996000000001</v>
      </c>
      <c r="F74" s="169">
        <v>3268.3015</v>
      </c>
      <c r="G74" s="169">
        <v>1774.2474999999999</v>
      </c>
      <c r="H74" s="169">
        <v>2603.0903199999998</v>
      </c>
      <c r="I74" s="166">
        <v>0.467151747430953</v>
      </c>
    </row>
    <row r="75" spans="2:9" x14ac:dyDescent="0.2">
      <c r="B75" s="816"/>
      <c r="C75" s="161" t="s">
        <v>303</v>
      </c>
      <c r="D75" s="169">
        <v>6029.0383099999999</v>
      </c>
      <c r="E75" s="169">
        <v>2636.7010000000005</v>
      </c>
      <c r="F75" s="169">
        <v>13.450000000000001</v>
      </c>
      <c r="G75" s="169">
        <v>466.1087</v>
      </c>
      <c r="H75" s="169">
        <v>275.81266000000005</v>
      </c>
      <c r="I75" s="166">
        <v>-0.40826536814266701</v>
      </c>
    </row>
    <row r="76" spans="2:9" x14ac:dyDescent="0.2">
      <c r="B76" s="816"/>
      <c r="C76" s="161" t="s">
        <v>304</v>
      </c>
      <c r="D76" s="169">
        <v>27.004999999999999</v>
      </c>
      <c r="E76" s="169">
        <v>0</v>
      </c>
      <c r="F76" s="169">
        <v>0</v>
      </c>
      <c r="G76" s="169">
        <v>0.55000000000000004</v>
      </c>
      <c r="H76" s="169">
        <v>7.5999999999999998E-2</v>
      </c>
      <c r="I76" s="166">
        <v>-0.86181818181818182</v>
      </c>
    </row>
    <row r="77" spans="2:9" x14ac:dyDescent="0.2">
      <c r="B77" s="170"/>
      <c r="C77" s="171" t="s">
        <v>305</v>
      </c>
      <c r="D77" s="172">
        <v>360939.73077999998</v>
      </c>
      <c r="E77" s="172">
        <v>1477101.9501399994</v>
      </c>
      <c r="F77" s="172">
        <v>2171006.2142500002</v>
      </c>
      <c r="G77" s="172">
        <v>1368383.6673599998</v>
      </c>
      <c r="H77" s="172">
        <v>1334628.0735499999</v>
      </c>
      <c r="I77" s="173">
        <v>-2.4668223258703548E-2</v>
      </c>
    </row>
    <row r="78" spans="2:9" x14ac:dyDescent="0.2">
      <c r="B78" s="816" t="s">
        <v>216</v>
      </c>
      <c r="C78" s="161" t="s">
        <v>306</v>
      </c>
      <c r="D78" s="169">
        <v>0</v>
      </c>
      <c r="E78" s="169">
        <v>0</v>
      </c>
      <c r="F78" s="169">
        <v>9.952</v>
      </c>
      <c r="G78" s="169">
        <v>133.63763</v>
      </c>
      <c r="H78" s="169">
        <v>94.692399999999992</v>
      </c>
      <c r="I78" s="166">
        <v>-0.29142412956590158</v>
      </c>
    </row>
    <row r="79" spans="2:9" x14ac:dyDescent="0.2">
      <c r="B79" s="816"/>
      <c r="C79" s="161" t="s">
        <v>307</v>
      </c>
      <c r="D79" s="169">
        <v>0</v>
      </c>
      <c r="E79" s="169">
        <v>1.5029999999999999</v>
      </c>
      <c r="F79" s="169">
        <v>6.08</v>
      </c>
      <c r="G79" s="169">
        <v>3.6459999999999999</v>
      </c>
      <c r="H79" s="169">
        <v>0</v>
      </c>
      <c r="I79" s="166">
        <v>-1</v>
      </c>
    </row>
    <row r="80" spans="2:9" ht="13.5" thickBot="1" x14ac:dyDescent="0.25">
      <c r="B80" s="817" t="s">
        <v>144</v>
      </c>
      <c r="C80" s="818"/>
      <c r="D80" s="176">
        <v>55355854.621320009</v>
      </c>
      <c r="E80" s="176">
        <v>58815911.830869958</v>
      </c>
      <c r="F80" s="176">
        <v>65399040.61493998</v>
      </c>
      <c r="G80" s="176">
        <v>62771900.13205</v>
      </c>
      <c r="H80" s="176">
        <v>63692415.590459973</v>
      </c>
      <c r="I80" s="177">
        <v>1.4664451075617091E-2</v>
      </c>
    </row>
    <row r="81" spans="2:9" x14ac:dyDescent="0.2">
      <c r="B81" s="819" t="s">
        <v>134</v>
      </c>
      <c r="C81" s="819"/>
      <c r="D81" s="819"/>
      <c r="E81" s="819"/>
      <c r="F81" s="819"/>
      <c r="G81" s="819"/>
      <c r="H81" s="819"/>
      <c r="I81" s="819"/>
    </row>
    <row r="82" spans="2:9" x14ac:dyDescent="0.2">
      <c r="B82" s="820"/>
      <c r="C82" s="820"/>
      <c r="D82" s="820"/>
      <c r="E82" s="820"/>
      <c r="F82" s="820"/>
      <c r="G82" s="820"/>
      <c r="H82" s="820"/>
      <c r="I82" s="820"/>
    </row>
  </sheetData>
  <mergeCells count="23">
    <mergeCell ref="B64:B68"/>
    <mergeCell ref="H5:H6"/>
    <mergeCell ref="I5:I6"/>
    <mergeCell ref="B7:B10"/>
    <mergeCell ref="B12:B16"/>
    <mergeCell ref="B18:B27"/>
    <mergeCell ref="B29:B32"/>
    <mergeCell ref="B5:B6"/>
    <mergeCell ref="C5:C6"/>
    <mergeCell ref="D5:D6"/>
    <mergeCell ref="E5:E6"/>
    <mergeCell ref="F5:F6"/>
    <mergeCell ref="G5:G6"/>
    <mergeCell ref="B34:B37"/>
    <mergeCell ref="B39:B43"/>
    <mergeCell ref="B47:B51"/>
    <mergeCell ref="B53:B54"/>
    <mergeCell ref="B58:B62"/>
    <mergeCell ref="B70:B76"/>
    <mergeCell ref="B78:B79"/>
    <mergeCell ref="B80:C80"/>
    <mergeCell ref="B81:I81"/>
    <mergeCell ref="B82:I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15</vt:i4>
      </vt:variant>
    </vt:vector>
  </HeadingPairs>
  <TitlesOfParts>
    <vt:vector size="60" baseType="lpstr">
      <vt:lpstr>CAP 1 Inter. Comercial Contin </vt:lpstr>
      <vt:lpstr>CAP 1 Comercio Exterior chileno</vt:lpstr>
      <vt:lpstr>CAP 2 Pples productos expo</vt:lpstr>
      <vt:lpstr>CAP 2 Ppales destinos expo</vt:lpstr>
      <vt:lpstr>CAP 2 Mov carga xvía transporte</vt:lpstr>
      <vt:lpstr>CAP 2 Ppales expo mineras</vt:lpstr>
      <vt:lpstr>CAP 2 Ppales expo no mineras</vt:lpstr>
      <vt:lpstr>CAP 2 Ppales rubros xreg embarq</vt:lpstr>
      <vt:lpstr>CAP 2 Mov carga xlugar salida</vt:lpstr>
      <vt:lpstr>CAP 3 Categor serv calificados</vt:lpstr>
      <vt:lpstr>CAP 3 Servic transfronterizos </vt:lpstr>
      <vt:lpstr>CAP 4 Ppales produc impo</vt:lpstr>
      <vt:lpstr>CAP 4 Ppales origen impo</vt:lpstr>
      <vt:lpstr>CAP 4 Mov carga xvía transporte</vt:lpstr>
      <vt:lpstr>CAP 4 Ppales impo combust</vt:lpstr>
      <vt:lpstr>CAP 4 Ppales impo no combust</vt:lpstr>
      <vt:lpstr>CAP 4 Mov carga xlugar ingreso</vt:lpstr>
      <vt:lpstr>CAP 5 Recaudación Tributaria</vt:lpstr>
      <vt:lpstr>CAP 5 Ppales gravámenes</vt:lpstr>
      <vt:lpstr>CAP 5 Recaudación x gravámenes</vt:lpstr>
      <vt:lpstr>CAP 5 Recauda Ley CortadePuerto</vt:lpstr>
      <vt:lpstr>CAP 5 Arancel efect xpaís orige</vt:lpstr>
      <vt:lpstr>CAP 6 Zona Franca</vt:lpstr>
      <vt:lpstr>CAP 7 Ingreso vehíc y viajeros</vt:lpstr>
      <vt:lpstr>CAP 7 Salida vehíc y viajeros</vt:lpstr>
      <vt:lpstr>CAP 7 Ingreso camiones y carga</vt:lpstr>
      <vt:lpstr>CAP 7 Salida camiones y carga</vt:lpstr>
      <vt:lpstr>CAP 8 Destinaciones de salida </vt:lpstr>
      <vt:lpstr>CAP 8 Destinaciones de ingreso</vt:lpstr>
      <vt:lpstr>CAP 8 Arica</vt:lpstr>
      <vt:lpstr>CAP 8 Iquique</vt:lpstr>
      <vt:lpstr>CAP 8 Tocopilla</vt:lpstr>
      <vt:lpstr>CAP 8 Antofagasta</vt:lpstr>
      <vt:lpstr>CAP 8 Chañaral</vt:lpstr>
      <vt:lpstr>CAP 8 Coquimbo</vt:lpstr>
      <vt:lpstr>CAP 8 Los Andes</vt:lpstr>
      <vt:lpstr>CAP 8 Valparaíso</vt:lpstr>
      <vt:lpstr>CAP 8 San Antonio</vt:lpstr>
      <vt:lpstr>CAP 8 Metropolitana</vt:lpstr>
      <vt:lpstr>CAP 8 Talcahuano</vt:lpstr>
      <vt:lpstr>CAP 8 Osorno</vt:lpstr>
      <vt:lpstr>CAP 8 Puerto Montt</vt:lpstr>
      <vt:lpstr>CAP 8 Coyhaique</vt:lpstr>
      <vt:lpstr>CAP 8 Puerto Aysén</vt:lpstr>
      <vt:lpstr>CAP 8 Punta Arenas</vt:lpstr>
      <vt:lpstr>'CAP 1 Inter. Comercial Contin '!_Toc472954056</vt:lpstr>
      <vt:lpstr>'CAP 1 Comercio Exterior chileno'!_Toc472954057</vt:lpstr>
      <vt:lpstr>'CAP 2 Pples productos expo'!_Toc472954060</vt:lpstr>
      <vt:lpstr>'CAP 2 Ppales destinos expo'!_Toc472954061</vt:lpstr>
      <vt:lpstr>'CAP 2 Mov carga xvía transporte'!_Toc472954062</vt:lpstr>
      <vt:lpstr>'CAP 2 Ppales expo mineras'!_Toc472954064</vt:lpstr>
      <vt:lpstr>'CAP 2 Ppales expo no mineras'!_Toc472954066</vt:lpstr>
      <vt:lpstr>'CAP 3 Categor serv calificados'!_Toc472954072</vt:lpstr>
      <vt:lpstr>'CAP 4 Ppales produc impo'!_Toc472954076</vt:lpstr>
      <vt:lpstr>'CAP 4 Ppales origen impo'!_Toc472954077</vt:lpstr>
      <vt:lpstr>'CAP 4 Ppales impo combust'!_Toc472954080</vt:lpstr>
      <vt:lpstr>'CAP 5 Recauda Ley CortadePuerto'!_Toc472954094</vt:lpstr>
      <vt:lpstr>'CAP 8 Chañaral'!_Toc472954119</vt:lpstr>
      <vt:lpstr>'CAP 8 Valparaíso'!_Toc472954122</vt:lpstr>
      <vt:lpstr>'CAP 8 Coyhaique'!_Toc472954128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Gallardo Davalos</dc:creator>
  <cp:lastModifiedBy>Andrea Braun Cirano</cp:lastModifiedBy>
  <dcterms:created xsi:type="dcterms:W3CDTF">2017-01-25T21:09:59Z</dcterms:created>
  <dcterms:modified xsi:type="dcterms:W3CDTF">2018-12-17T12:55:51Z</dcterms:modified>
</cp:coreProperties>
</file>