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ris\NAS-Aduana\DNA Sotomayor\Departamento Estudios\Estadisticas\INF.COMEX\2022\13. ANUARIO_2022\03 Versión final\Tablas\"/>
    </mc:Choice>
  </mc:AlternateContent>
  <bookViews>
    <workbookView xWindow="0" yWindow="0" windowWidth="20460" windowHeight="7755" tabRatio="883"/>
  </bookViews>
  <sheets>
    <sheet name="PrincipalesProductosExportación" sheetId="1" r:id="rId1"/>
    <sheet name="MovimientoCarga x VíaTransporte" sheetId="2" r:id="rId2"/>
    <sheet name="PrincipalesPaísesDestino" sheetId="3" r:id="rId3"/>
    <sheet name="PrincipalesProductosMineros" sheetId="8" r:id="rId4"/>
    <sheet name="PrincipalesProductosNoMineros" sheetId="5" r:id="rId5"/>
    <sheet name="GruposExpo x RegiónSalida" sheetId="6" r:id="rId6"/>
    <sheet name="MovimientoCarga x LugarSalida" sheetId="7" r:id="rId7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7" l="1"/>
  <c r="F5" i="7" s="1"/>
  <c r="G5" i="7" s="1"/>
  <c r="H5" i="7" s="1"/>
  <c r="M42" i="6"/>
  <c r="M41" i="6"/>
  <c r="M40" i="6"/>
  <c r="M39" i="6"/>
  <c r="M38" i="6"/>
  <c r="M37" i="6"/>
  <c r="M36" i="6"/>
  <c r="M35" i="6"/>
  <c r="M33" i="6"/>
  <c r="M32" i="6"/>
  <c r="M31" i="6"/>
  <c r="M30" i="6"/>
  <c r="M29" i="6"/>
  <c r="M28" i="6"/>
  <c r="M27" i="6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E5" i="5"/>
  <c r="F5" i="5" s="1"/>
  <c r="G5" i="5" s="1"/>
  <c r="H5" i="5" s="1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E5" i="3" l="1"/>
  <c r="F5" i="3" s="1"/>
  <c r="G5" i="3" s="1"/>
  <c r="H5" i="3" s="1"/>
  <c r="D5" i="2"/>
  <c r="E5" i="2" s="1"/>
  <c r="F5" i="2" s="1"/>
  <c r="G5" i="2" s="1"/>
  <c r="I12" i="2"/>
  <c r="I11" i="2"/>
  <c r="I10" i="2"/>
  <c r="I9" i="2"/>
  <c r="I8" i="2"/>
  <c r="I7" i="2"/>
  <c r="I6" i="2"/>
</calcChain>
</file>

<file path=xl/sharedStrings.xml><?xml version="1.0" encoding="utf-8"?>
<sst xmlns="http://schemas.openxmlformats.org/spreadsheetml/2006/main" count="404" uniqueCount="317">
  <si>
    <t>26030000</t>
  </si>
  <si>
    <t>74031100</t>
  </si>
  <si>
    <t>Minerales de cobre y sus concentrados</t>
  </si>
  <si>
    <t>08092919</t>
  </si>
  <si>
    <t>26011110</t>
  </si>
  <si>
    <t>03044120</t>
  </si>
  <si>
    <t>26131010</t>
  </si>
  <si>
    <t>47032100</t>
  </si>
  <si>
    <t>Resto</t>
  </si>
  <si>
    <t>Resto de Exportaciones</t>
  </si>
  <si>
    <t>Total Exportaciones</t>
  </si>
  <si>
    <t>Marítima, Fluvial y Lacustre</t>
  </si>
  <si>
    <t>Carretero/Terrestre</t>
  </si>
  <si>
    <t>Aéreo/Courier/Postal</t>
  </si>
  <si>
    <t>Oleoductos, Gasoductos</t>
  </si>
  <si>
    <t>Otras</t>
  </si>
  <si>
    <t>África</t>
  </si>
  <si>
    <t>Sudáfrica</t>
  </si>
  <si>
    <t>Nigeria</t>
  </si>
  <si>
    <t>Total África</t>
  </si>
  <si>
    <t>América</t>
  </si>
  <si>
    <t xml:space="preserve">Estados Unidos </t>
  </si>
  <si>
    <t>Brasil</t>
  </si>
  <si>
    <t>Perú</t>
  </si>
  <si>
    <t>México</t>
  </si>
  <si>
    <t>Argentina</t>
  </si>
  <si>
    <t>Colombia</t>
  </si>
  <si>
    <t>Ecuador</t>
  </si>
  <si>
    <t>Bolivia</t>
  </si>
  <si>
    <t>Total América</t>
  </si>
  <si>
    <t>Asia</t>
  </si>
  <si>
    <t>China</t>
  </si>
  <si>
    <t>Japón</t>
  </si>
  <si>
    <t>Corea del Sur</t>
  </si>
  <si>
    <t>Taiwán (Formosa)</t>
  </si>
  <si>
    <t>India</t>
  </si>
  <si>
    <t>Total Asia</t>
  </si>
  <si>
    <t>Europa</t>
  </si>
  <si>
    <t>España</t>
  </si>
  <si>
    <t>Alemania</t>
  </si>
  <si>
    <t>Suiza</t>
  </si>
  <si>
    <t>Francia</t>
  </si>
  <si>
    <t>Rusia</t>
  </si>
  <si>
    <t>Reino Unido</t>
  </si>
  <si>
    <t>Italia</t>
  </si>
  <si>
    <t>Bélgica</t>
  </si>
  <si>
    <t>Total Europa</t>
  </si>
  <si>
    <t>Oceanía</t>
  </si>
  <si>
    <t>Australia</t>
  </si>
  <si>
    <t>Nueva Zelandia</t>
  </si>
  <si>
    <t>Total Oceanía</t>
  </si>
  <si>
    <t>Continente</t>
  </si>
  <si>
    <t>Productos Mineros</t>
  </si>
  <si>
    <t>Cobre</t>
  </si>
  <si>
    <t>Minerales de hierro y sus concentrados</t>
  </si>
  <si>
    <t>Oro</t>
  </si>
  <si>
    <t>Litio</t>
  </si>
  <si>
    <t>Yodo</t>
  </si>
  <si>
    <t>Minerales de molibdeno y sus concentrados</t>
  </si>
  <si>
    <t>Plata</t>
  </si>
  <si>
    <t>Sal gema, sal de salinas y sal marina</t>
  </si>
  <si>
    <t>Minerales de cinc y sus concentrados</t>
  </si>
  <si>
    <t>Total Exportaciones Mineras</t>
  </si>
  <si>
    <t xml:space="preserve">Total Exportaciones </t>
  </si>
  <si>
    <t xml:space="preserve">Frutas y frutos </t>
  </si>
  <si>
    <t>Cerezas</t>
  </si>
  <si>
    <t>Arándanos</t>
  </si>
  <si>
    <t>Manzanas</t>
  </si>
  <si>
    <t>Nueces de nogal</t>
  </si>
  <si>
    <t>Paltas</t>
  </si>
  <si>
    <t>Limones</t>
  </si>
  <si>
    <t xml:space="preserve">Total Frutas y frutos </t>
  </si>
  <si>
    <t>Salmones y truchas</t>
  </si>
  <si>
    <t>Productos del mar</t>
  </si>
  <si>
    <t>Conservas y preparaciones de pescados y mariscos</t>
  </si>
  <si>
    <t>Erizos</t>
  </si>
  <si>
    <t>Moluscos</t>
  </si>
  <si>
    <t>Algas</t>
  </si>
  <si>
    <t>Forestales y sus derivados</t>
  </si>
  <si>
    <t>Madera y sus manufacturas</t>
  </si>
  <si>
    <t>Celulosa</t>
  </si>
  <si>
    <t>Papel y cartón y sus manufacturas</t>
  </si>
  <si>
    <t>Total Forestales y sus derivados</t>
  </si>
  <si>
    <t>Leche y otros productos lácteos</t>
  </si>
  <si>
    <t>Hortalizas y tubérculos</t>
  </si>
  <si>
    <t>Cecinas y embutidos</t>
  </si>
  <si>
    <t>Miel</t>
  </si>
  <si>
    <t>Vitivinícola</t>
  </si>
  <si>
    <t>Total Vitivinícola</t>
  </si>
  <si>
    <t>Otros productos relevantes</t>
  </si>
  <si>
    <t>Abonos</t>
  </si>
  <si>
    <t>Total Otros productos relevantes</t>
  </si>
  <si>
    <t>Total Exportaciones No Mineras</t>
  </si>
  <si>
    <t>Productos No Mineros</t>
  </si>
  <si>
    <t>Otros productos</t>
  </si>
  <si>
    <t xml:space="preserve">Los demás productos mineros 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</si>
  <si>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</si>
  <si>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</si>
  <si>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</si>
  <si>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</si>
  <si>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</si>
  <si>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</si>
  <si>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</si>
  <si>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El Maule</t>
  </si>
  <si>
    <t>Biobío</t>
  </si>
  <si>
    <t>La Araucanía</t>
  </si>
  <si>
    <t>Los Ríos</t>
  </si>
  <si>
    <t>Los Lagos</t>
  </si>
  <si>
    <t>Región</t>
  </si>
  <si>
    <t>Arica</t>
  </si>
  <si>
    <t>Concordia (Chacalluta)</t>
  </si>
  <si>
    <t>Chungará</t>
  </si>
  <si>
    <t>Aeropuerto Chacalluta</t>
  </si>
  <si>
    <t>Visviri</t>
  </si>
  <si>
    <t xml:space="preserve">Tarapacá </t>
  </si>
  <si>
    <t>Patillos</t>
  </si>
  <si>
    <t xml:space="preserve">Total Arica y Parinacota </t>
  </si>
  <si>
    <t>Patache</t>
  </si>
  <si>
    <t>Iquique</t>
  </si>
  <si>
    <t>Colchane</t>
  </si>
  <si>
    <t>Aeropuerto Diego Aracena</t>
  </si>
  <si>
    <t xml:space="preserve">Antofagasta </t>
  </si>
  <si>
    <t>Caleta Coloso</t>
  </si>
  <si>
    <t>Puerto Angamos</t>
  </si>
  <si>
    <t xml:space="preserve">Total Tarapacá </t>
  </si>
  <si>
    <t>Tocopilla</t>
  </si>
  <si>
    <t>Michilla</t>
  </si>
  <si>
    <t>Mejillones</t>
  </si>
  <si>
    <t>Aeropuerto Cerro Moreno</t>
  </si>
  <si>
    <t xml:space="preserve">Atacama </t>
  </si>
  <si>
    <t>Caldera</t>
  </si>
  <si>
    <t>Huasco/Guacolda</t>
  </si>
  <si>
    <t>Chañaral/Barquito</t>
  </si>
  <si>
    <t xml:space="preserve">Total Antofagasta </t>
  </si>
  <si>
    <t xml:space="preserve">Coquimbo </t>
  </si>
  <si>
    <t>Guayacán</t>
  </si>
  <si>
    <t>Los Vilos</t>
  </si>
  <si>
    <t xml:space="preserve">Total Atacama </t>
  </si>
  <si>
    <t xml:space="preserve">Valparaíso </t>
  </si>
  <si>
    <t>San Antonio</t>
  </si>
  <si>
    <t>Ventanas</t>
  </si>
  <si>
    <t>Cristo Redentor (Los Libertadores)</t>
  </si>
  <si>
    <t>Quintero</t>
  </si>
  <si>
    <t xml:space="preserve">Total Coquimbo </t>
  </si>
  <si>
    <t xml:space="preserve">Metropolitana </t>
  </si>
  <si>
    <t xml:space="preserve">Biobío </t>
  </si>
  <si>
    <t>Coronel</t>
  </si>
  <si>
    <t>Lirquén</t>
  </si>
  <si>
    <t>San Vicente</t>
  </si>
  <si>
    <t>Talcahuano</t>
  </si>
  <si>
    <t>Penco</t>
  </si>
  <si>
    <t xml:space="preserve">Total Valparaíso </t>
  </si>
  <si>
    <t>Aeropuerto Carriel Sur</t>
  </si>
  <si>
    <t xml:space="preserve">Total Metropolitana </t>
  </si>
  <si>
    <t>Pehuenche</t>
  </si>
  <si>
    <t>Corral</t>
  </si>
  <si>
    <t>Total El Maule</t>
  </si>
  <si>
    <t xml:space="preserve">Los Lagos </t>
  </si>
  <si>
    <t>Calbuco</t>
  </si>
  <si>
    <t>Cardenal Samoré (Puyehue)</t>
  </si>
  <si>
    <t>Puerto Montt</t>
  </si>
  <si>
    <t>Castro</t>
  </si>
  <si>
    <t>Aeropuerto El Tepual</t>
  </si>
  <si>
    <t>Huemules</t>
  </si>
  <si>
    <t>Lota</t>
  </si>
  <si>
    <t xml:space="preserve">Total Biobío </t>
  </si>
  <si>
    <t>Coyhaique Alto</t>
  </si>
  <si>
    <t>Magallanes y la Antártica Chilena</t>
  </si>
  <si>
    <t>Cabo Negro</t>
  </si>
  <si>
    <t xml:space="preserve">Total La Araucanía </t>
  </si>
  <si>
    <t>Punta Arenas</t>
  </si>
  <si>
    <t>Integración Austral (Monte Aymond)</t>
  </si>
  <si>
    <t>Total Los Ríos</t>
  </si>
  <si>
    <t>Puerto Williams</t>
  </si>
  <si>
    <t>San Sebastián</t>
  </si>
  <si>
    <t xml:space="preserve">Total Los Lagos </t>
  </si>
  <si>
    <t>Lago Verde</t>
  </si>
  <si>
    <t>Dorotea</t>
  </si>
  <si>
    <t>Gregorio</t>
  </si>
  <si>
    <t>Total Magallanes y la Antártica Chilena</t>
  </si>
  <si>
    <t>-</t>
  </si>
  <si>
    <t>Participación 2021</t>
  </si>
  <si>
    <t>Variación 2021/2020</t>
  </si>
  <si>
    <t>(En toneladas)</t>
  </si>
  <si>
    <t>(En millones de US$ FOB)</t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</si>
  <si>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Documentos Únicos de Salida (DUS); Exportaciones a título definitivo ajustadas con sus documentos modificatorios, Servicio Nacional de Aduanas.</t>
    </r>
  </si>
  <si>
    <t>Costa de Marfil</t>
  </si>
  <si>
    <t>Canadá</t>
  </si>
  <si>
    <r>
      <t>Otros</t>
    </r>
    <r>
      <rPr>
        <b/>
        <vertAlign val="superscript"/>
        <sz val="9"/>
        <rFont val="Calibri Light"/>
        <family val="2"/>
        <scheme val="major"/>
      </rPr>
      <t>(1)</t>
    </r>
  </si>
  <si>
    <r>
      <rPr>
        <b/>
        <sz val="7"/>
        <rFont val="Calibri Light"/>
        <family val="2"/>
        <scheme val="major"/>
      </rPr>
      <t xml:space="preserve">(1) </t>
    </r>
    <r>
      <rPr>
        <sz val="7"/>
        <rFont val="Calibri Light"/>
        <family val="2"/>
        <scheme val="major"/>
      </rPr>
      <t>Se considera como "Otros" a aquellos códigos contemplados en el Anexo 51-9, que no corresponden a países como por ejemplo: Orígenes o Destinaciones no precisadas por razones comerciales o militares o Pesca Extraterritorial.</t>
    </r>
  </si>
  <si>
    <t>Minerales de oro y sus concentrados</t>
  </si>
  <si>
    <t>Minerales de plomo y sus concentrados</t>
  </si>
  <si>
    <r>
      <t>Fuente:</t>
    </r>
    <r>
      <rPr>
        <sz val="7"/>
        <color theme="1"/>
        <rFont val="Calibri Light"/>
        <family val="2"/>
      </rPr>
      <t xml:space="preserve"> Documentos Únicos de Salida (DUS); Exportaciones a título definitivo ajustadas con sus documentos modificatorios, Servicio Nacional de Aduanas.</t>
    </r>
  </si>
  <si>
    <t>Resto No Minería</t>
  </si>
  <si>
    <t>Ciruelas</t>
  </si>
  <si>
    <t>Kiwis</t>
  </si>
  <si>
    <t>Total Otros alimentos</t>
  </si>
  <si>
    <t>Otras operaciones</t>
  </si>
  <si>
    <r>
      <rPr>
        <b/>
        <sz val="7"/>
        <color theme="1"/>
        <rFont val="Calibri Light"/>
        <family val="2"/>
        <scheme val="major"/>
      </rPr>
      <t>Nota</t>
    </r>
    <r>
      <rPr>
        <sz val="7"/>
        <color theme="1"/>
        <rFont val="Calibri Light"/>
        <family val="2"/>
        <scheme val="major"/>
      </rPr>
      <t>: El dato 0,0 representa la equivalencia del monto exportado en términos de la unidad de medida "Millones de US$ FOB", pudiendo éste corresponder a un valor distinto de cero si el cálculo se realiza respecto de la unidad de medida "US$ FOB" (dólares).</t>
    </r>
  </si>
  <si>
    <t>Socompa</t>
  </si>
  <si>
    <t>Constitución</t>
  </si>
  <si>
    <t>Quellón</t>
  </si>
  <si>
    <t>Chacabuco/Puerto Aysén</t>
  </si>
  <si>
    <r>
      <rPr>
        <b/>
        <sz val="7"/>
        <rFont val="Calibri Light"/>
        <family val="2"/>
        <scheme val="major"/>
      </rPr>
      <t>(1)</t>
    </r>
    <r>
      <rPr>
        <sz val="7"/>
        <rFont val="Calibri Light"/>
        <family val="2"/>
        <scheme val="major"/>
      </rPr>
      <t xml:space="preserve"> Lugar de Salida: Corresponde al Puerto, Aeropuerto o Avanzada fronteriza por donde tuvieron salida efectiva del país las mercancías.</t>
    </r>
  </si>
  <si>
    <t>GNL Mejillones</t>
  </si>
  <si>
    <t>Pino Hachado (Liucura)</t>
  </si>
  <si>
    <t>Río Jeinemeni (Chile Chico)</t>
  </si>
  <si>
    <r>
      <rPr>
        <b/>
        <sz val="7"/>
        <color theme="1"/>
        <rFont val="Calibri Light"/>
        <family val="2"/>
        <scheme val="major"/>
      </rPr>
      <t>Nota</t>
    </r>
    <r>
      <rPr>
        <sz val="7"/>
        <color theme="1"/>
        <rFont val="Calibri Light"/>
        <family val="2"/>
        <scheme val="major"/>
      </rPr>
      <t xml:space="preserve">: El dato 0 representa la equivalencia del movimiento de carga en términos de la unidad de medida "Toneladas", pudiendo éste corresponder a un valor distinto de cero si el cálculo se realiza respecto de la unidad de medida "Kilo Neto". </t>
    </r>
  </si>
  <si>
    <t>Las demás cerezas dulces (Prunus avium), frescas</t>
  </si>
  <si>
    <t>Tendido Eléctrico</t>
  </si>
  <si>
    <t>Exportación de Servicios autorizados por Aduanas</t>
  </si>
  <si>
    <t>Rancho de naves</t>
  </si>
  <si>
    <t>Otros puertos chilenos</t>
  </si>
  <si>
    <r>
      <t>Lugar de salida</t>
    </r>
    <r>
      <rPr>
        <b/>
        <vertAlign val="superscript"/>
        <sz val="9"/>
        <rFont val="Calibri Light"/>
        <family val="2"/>
        <scheme val="major"/>
      </rPr>
      <t>(1)</t>
    </r>
  </si>
  <si>
    <t>Total Exportaciones por grupo 2021</t>
  </si>
  <si>
    <t>País de destino</t>
  </si>
  <si>
    <t>Vía de transporte</t>
  </si>
  <si>
    <t>Código arancelario</t>
  </si>
  <si>
    <t>Glosa arancelaria</t>
  </si>
  <si>
    <t>Total Principales productos</t>
  </si>
  <si>
    <t>Participación por grupo 2021</t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</si>
  <si>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Documentos Únicos de Salida (DUS); Exportaciones a título definitivo ajustadas con sus documentos modificatorios. Servicio Nacional de Aduanas.</t>
    </r>
  </si>
  <si>
    <t>Total Productos del mar</t>
  </si>
  <si>
    <t>Aysén del General C. Ibáñez del Campo</t>
  </si>
  <si>
    <t>Ollagüe</t>
  </si>
  <si>
    <t>San Pedro de Atacama</t>
  </si>
  <si>
    <t>Aysén del General C.Ibáñez del Campo</t>
  </si>
  <si>
    <t>Participación 2022</t>
  </si>
  <si>
    <t>Variación 2022/2021</t>
  </si>
  <si>
    <t>MOVIMIENTO DE CARGA DE LAS EXPORTACIONES CHILENAS POR VÍA DE TRANSPORTE 2018-2022</t>
  </si>
  <si>
    <t>PRINCIPALES PAÍSES DE DESTINO DE LAS EXPORTACIONES CHILENAS 2018-2022</t>
  </si>
  <si>
    <t>Participación por Continente 2022</t>
  </si>
  <si>
    <t>Participación en Exportaciones 2022</t>
  </si>
  <si>
    <t>Costa Rica</t>
  </si>
  <si>
    <t>Turquía</t>
  </si>
  <si>
    <t>Países Bajos (*)</t>
  </si>
  <si>
    <t>Resto minería</t>
  </si>
  <si>
    <t>Participación en Exportaciones Mineras 2022</t>
  </si>
  <si>
    <t>PRINCIPALES PRODUCTOS MINEROS 2018-2022</t>
  </si>
  <si>
    <r>
      <t>Nota 2</t>
    </r>
    <r>
      <rPr>
        <sz val="7"/>
        <color theme="1"/>
        <rFont val="Calibri Light"/>
        <family val="2"/>
      </rPr>
      <t>: El dato 0,0 representa la equivalencia del monto exportado en términos de la unidad de medida "Millones de US$ FOB", pudiendo éste corresponder a un valor distinto de cero si el cálculo se realiza respecto de la unidad de medida "US$ FOB" (dólares).</t>
    </r>
  </si>
  <si>
    <t>PRINCIPALES PRODUCTOS NO MINEROS 2018-2022</t>
  </si>
  <si>
    <t>Participación en Exportaciones No Mineras 2022</t>
  </si>
  <si>
    <t>Participación en Exportaciones  2022</t>
  </si>
  <si>
    <t>Harinas de pescado</t>
  </si>
  <si>
    <t>Jureles</t>
  </si>
  <si>
    <t>Grasas y aceites de pescado</t>
  </si>
  <si>
    <t>Bacalaos</t>
  </si>
  <si>
    <t>Resto productos del mar</t>
  </si>
  <si>
    <t xml:space="preserve">Uvas </t>
  </si>
  <si>
    <t>Frambuesas y moras</t>
  </si>
  <si>
    <t>Frutillas</t>
  </si>
  <si>
    <t>Mandarinas y clementinas</t>
  </si>
  <si>
    <t>Peras</t>
  </si>
  <si>
    <t>Duraznos y nectarinas</t>
  </si>
  <si>
    <t>Avellanas</t>
  </si>
  <si>
    <t>Naranjas</t>
  </si>
  <si>
    <t>Maquis</t>
  </si>
  <si>
    <t xml:space="preserve">Resto frutas y frutos </t>
  </si>
  <si>
    <t>Resto forestales y sus derivados</t>
  </si>
  <si>
    <t>Nitratos de potasio</t>
  </si>
  <si>
    <t>Metanol</t>
  </si>
  <si>
    <t>Neumáticos</t>
  </si>
  <si>
    <t>Alambres de cobre</t>
  </si>
  <si>
    <t>Ferroaleaciones</t>
  </si>
  <si>
    <t>Semillas para siembra</t>
  </si>
  <si>
    <t>Óxidos e hidróxidos de molibdeno</t>
  </si>
  <si>
    <t>Medicamentos</t>
  </si>
  <si>
    <t>Otros Alimentos</t>
  </si>
  <si>
    <t>Carnes de ave</t>
  </si>
  <si>
    <t>Carnes de porcino</t>
  </si>
  <si>
    <t>Jugos de frutas, frutos y hortalizas</t>
  </si>
  <si>
    <t>Tomates preprarados o conservados</t>
  </si>
  <si>
    <t>Carnes de bovino</t>
  </si>
  <si>
    <t>Granos de avena</t>
  </si>
  <si>
    <t>Aceites de oliva</t>
  </si>
  <si>
    <t>Carnes de otras especies</t>
  </si>
  <si>
    <t>Resto otros alimentos</t>
  </si>
  <si>
    <t>Vinos</t>
  </si>
  <si>
    <t>Mostos de uva</t>
  </si>
  <si>
    <t>Vinos espumosos</t>
  </si>
  <si>
    <t>Cobre y Minerales de Cobre</t>
  </si>
  <si>
    <t>Total 2021</t>
  </si>
  <si>
    <t>Total 2022</t>
  </si>
  <si>
    <t>Total Exportaciones por grupo 2022</t>
  </si>
  <si>
    <t>Participación por grupo 2022</t>
  </si>
  <si>
    <t>Variación por grupo 2022/2021</t>
  </si>
  <si>
    <t>PRINCIPALES GRUPOS DE EXPORTACIÓN POR REGIÓN DE SALIDA 2021-2022</t>
  </si>
  <si>
    <r>
      <t>Fuente:</t>
    </r>
    <r>
      <rPr>
        <sz val="7"/>
        <color theme="1"/>
        <rFont val="Calibri Light"/>
        <family val="2"/>
      </rPr>
      <t xml:space="preserve"> Documentos Únicos de Salida (DUS); Exportaciones a título definitivo ajustadas con sus documentos modificatorios. Servicio Nacional de Aduanas.</t>
    </r>
  </si>
  <si>
    <t>MOVIMIENTO DE CARGA DE LAS EXPORTACIONES CHILENAS POR LUGAR DE SALIDA 2018-2022</t>
  </si>
  <si>
    <t>Aeropuerto A. Merino Benítez</t>
  </si>
  <si>
    <t>Total Aysén del General C. Ibañez del Campo</t>
  </si>
  <si>
    <t>Terminal Muelle Mecanizado Esperanza</t>
  </si>
  <si>
    <t>Jama</t>
  </si>
  <si>
    <t>Terminal Gráneles del Norte</t>
  </si>
  <si>
    <t>San Francisco</t>
  </si>
  <si>
    <t>Muelle Huachipato</t>
  </si>
  <si>
    <t>Mamuil Malal (Puesco)</t>
  </si>
  <si>
    <t>Aeródromo La Araucanía</t>
  </si>
  <si>
    <t>PRINCIPALES PRODUCTOS DE LAS EXPORTACIONES CHILENAS 2018-2022</t>
  </si>
  <si>
    <t>Los demás carbonatos de litio</t>
  </si>
  <si>
    <t>Carbonatos de litio, con un porcentaje superior o igual a 99,2% de LI2CO3 y con tamaño de partícula inferior o igual a 37 micrones, expresado con D50,</t>
  </si>
  <si>
    <t>Filetes de salmones del Atlántico (Salmo salar) y salmones del Danubio (Hucho hucho), frescos o refrigerados</t>
  </si>
  <si>
    <t xml:space="preserve"> Yodo</t>
  </si>
  <si>
    <t xml:space="preserve"> Minerales de molibdeno tostados concentrados</t>
  </si>
  <si>
    <t>Pasta química de madera semiblanqueada o blanqueada de coníferas</t>
  </si>
  <si>
    <t>Minerales de hierro y sus concentrados, finos sin aglomerar</t>
  </si>
  <si>
    <t>28369190</t>
  </si>
  <si>
    <t>28369130</t>
  </si>
  <si>
    <t>28012000</t>
  </si>
  <si>
    <t xml:space="preserve"> Cátodos y secciones de cátodos</t>
  </si>
  <si>
    <r>
      <t>Nota :</t>
    </r>
    <r>
      <rPr>
        <sz val="7"/>
        <color theme="1"/>
        <rFont val="Calibri Light"/>
        <family val="2"/>
      </rPr>
      <t xml:space="preserve"> Categorización realizada de acuerdo al Clasificador de productos de la Unidad de Análisis Estadísticos y Económicos, Servicio Nacional de Aduanas.</t>
    </r>
  </si>
  <si>
    <r>
      <rPr>
        <b/>
        <sz val="7"/>
        <color theme="1"/>
        <rFont val="Calibri Light"/>
        <family val="2"/>
        <scheme val="major"/>
      </rPr>
      <t>Nota</t>
    </r>
    <r>
      <rPr>
        <sz val="7"/>
        <color theme="1"/>
        <rFont val="Calibri Light"/>
        <family val="2"/>
        <scheme val="major"/>
      </rPr>
      <t>: Categorización realizada de acuerdo al Clasificador de productos de la Unidad de Análisis Estadísticos y Económicos, Servicio Nacional de Aduanas.</t>
    </r>
  </si>
  <si>
    <r>
      <t>Nota 2:</t>
    </r>
    <r>
      <rPr>
        <sz val="7"/>
        <color theme="1"/>
        <rFont val="Calibri Light"/>
        <family val="2"/>
      </rPr>
      <t xml:space="preserve"> Categorización realizada de acuerdo al Clasificador de productos de la Unidad de Análisis Estadísticos y Económicos, Servicio Nacional de Aduanas.</t>
    </r>
  </si>
  <si>
    <t>Puerto Natales</t>
  </si>
  <si>
    <t>Aeropuerto C. Ibañez del Campo</t>
  </si>
  <si>
    <r>
      <rPr>
        <b/>
        <sz val="7"/>
        <rFont val="Calibri Light"/>
        <family val="2"/>
        <scheme val="major"/>
      </rPr>
      <t xml:space="preserve">(*): </t>
    </r>
    <r>
      <rPr>
        <sz val="7"/>
        <rFont val="Calibri Light"/>
        <family val="2"/>
        <scheme val="major"/>
      </rPr>
      <t>Desde el año 2020 Holanda se denomina Países Bajos.</t>
    </r>
  </si>
  <si>
    <t>Río Encuentro (Alto Palena)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</si>
</sst>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"/>
  </numFmts>
  <fonts count="36" x14ac:knownFonts="1">
    <font>
      <sz val="10"/>
      <color theme="1"/>
      <name val="Calibri Ligh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sz val="10"/>
      <color theme="1"/>
      <name val="Calibri Light"/>
      <family val="2"/>
    </font>
    <font>
      <b/>
      <sz val="11"/>
      <name val="Calibri Light"/>
      <family val="2"/>
      <scheme val="major"/>
    </font>
    <font>
      <sz val="9"/>
      <name val="Calibri Light"/>
      <family val="2"/>
      <scheme val="major"/>
    </font>
    <font>
      <sz val="1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6"/>
      <name val="Calibri Light"/>
      <family val="2"/>
      <scheme val="major"/>
    </font>
    <font>
      <sz val="6"/>
      <color theme="1"/>
      <name val="Calibri Light"/>
      <family val="2"/>
      <scheme val="major"/>
    </font>
    <font>
      <sz val="7"/>
      <name val="Calibri Light"/>
      <family val="2"/>
      <scheme val="major"/>
    </font>
    <font>
      <sz val="7"/>
      <color theme="1"/>
      <name val="Calibri Light"/>
      <family val="2"/>
      <scheme val="major"/>
    </font>
    <font>
      <b/>
      <sz val="7"/>
      <name val="Calibri Light"/>
      <family val="2"/>
      <scheme val="major"/>
    </font>
    <font>
      <sz val="11"/>
      <name val="Calibri"/>
      <family val="2"/>
      <scheme val="minor"/>
    </font>
    <font>
      <b/>
      <sz val="9"/>
      <color rgb="FFFF000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7"/>
      <color theme="1"/>
      <name val="Calibri Light"/>
      <family val="2"/>
    </font>
    <font>
      <sz val="7"/>
      <color theme="1"/>
      <name val="Calibri Light"/>
      <family val="2"/>
    </font>
    <font>
      <b/>
      <sz val="7"/>
      <color theme="1"/>
      <name val="Calibri Light"/>
      <family val="2"/>
      <scheme val="major"/>
    </font>
    <font>
      <b/>
      <sz val="8"/>
      <name val="Calibri Light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 Light"/>
      <family val="2"/>
    </font>
    <font>
      <sz val="9"/>
      <color theme="1"/>
      <name val="Times New Roman"/>
      <family val="1"/>
    </font>
    <font>
      <sz val="8"/>
      <name val="Garamond"/>
      <family val="1"/>
    </font>
    <font>
      <b/>
      <sz val="9"/>
      <name val="Calibri Light"/>
      <family val="2"/>
      <scheme val="major"/>
    </font>
    <font>
      <b/>
      <vertAlign val="superscript"/>
      <sz val="9"/>
      <name val="Calibri Light"/>
      <family val="2"/>
      <scheme val="major"/>
    </font>
    <font>
      <b/>
      <sz val="9"/>
      <name val="Calibri Light"/>
      <family val="2"/>
    </font>
    <font>
      <sz val="9"/>
      <name val="Calibri Light"/>
      <family val="2"/>
    </font>
    <font>
      <sz val="9"/>
      <color theme="1"/>
      <name val="Calibri"/>
      <family val="2"/>
      <scheme val="minor"/>
    </font>
    <font>
      <b/>
      <sz val="8"/>
      <name val="Calibri Light"/>
      <family val="2"/>
      <scheme val="major"/>
    </font>
    <font>
      <sz val="8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theme="4" tint="0.79998168889431442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theme="9" tint="-0.499984740745262"/>
      </right>
      <top style="thin">
        <color indexed="64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indexed="64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indexed="64"/>
      </right>
      <top style="thin">
        <color indexed="64"/>
      </top>
      <bottom style="thin">
        <color theme="9" tint="-0.499984740745262"/>
      </bottom>
      <diagonal/>
    </border>
    <border>
      <left style="thin">
        <color indexed="64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indexed="64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/>
      <top style="thin">
        <color theme="9" tint="-0.499984740745262"/>
      </top>
      <bottom style="thin">
        <color indexed="64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indexed="64"/>
      </bottom>
      <diagonal/>
    </border>
    <border>
      <left style="thin">
        <color theme="9" tint="-0.499984740745262"/>
      </left>
      <right style="thin">
        <color indexed="64"/>
      </right>
      <top style="thin">
        <color theme="9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9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9" tint="-0.499984740745262"/>
      </right>
      <top style="thin">
        <color theme="9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indexed="64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9" tint="-0.499984740745262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9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9" tint="-0.499984740745262"/>
      </right>
      <top/>
      <bottom style="thin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indexed="64"/>
      </bottom>
      <diagonal/>
    </border>
    <border>
      <left style="thin">
        <color theme="9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9" tint="-0.499984740745262"/>
      </left>
      <right style="thin">
        <color indexed="64"/>
      </right>
      <top/>
      <bottom style="thin">
        <color theme="9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auto="1"/>
      </left>
      <right style="thin">
        <color theme="9" tint="-0.499984740745262"/>
      </right>
      <top style="thin">
        <color auto="1"/>
      </top>
      <bottom/>
      <diagonal/>
    </border>
    <border>
      <left style="thin">
        <color auto="1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</borders>
  <cellStyleXfs count="10">
    <xf numFmtId="0" fontId="0" fillId="0" borderId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28" fillId="0" borderId="0"/>
    <xf numFmtId="0" fontId="1" fillId="0" borderId="0"/>
  </cellStyleXfs>
  <cellXfs count="250">
    <xf numFmtId="0" fontId="0" fillId="0" borderId="0" xfId="0"/>
    <xf numFmtId="0" fontId="7" fillId="2" borderId="0" xfId="2" applyFont="1" applyFill="1"/>
    <xf numFmtId="0" fontId="3" fillId="2" borderId="0" xfId="3" applyFill="1"/>
    <xf numFmtId="0" fontId="7" fillId="2" borderId="0" xfId="3" applyFont="1" applyFill="1"/>
    <xf numFmtId="0" fontId="16" fillId="2" borderId="0" xfId="3" applyFont="1" applyFill="1"/>
    <xf numFmtId="0" fontId="9" fillId="2" borderId="0" xfId="3" applyFont="1" applyFill="1"/>
    <xf numFmtId="0" fontId="17" fillId="2" borderId="0" xfId="2" applyFont="1" applyFill="1"/>
    <xf numFmtId="0" fontId="3" fillId="2" borderId="0" xfId="3" applyFill="1" applyAlignment="1">
      <alignment horizontal="left"/>
    </xf>
    <xf numFmtId="164" fontId="3" fillId="2" borderId="0" xfId="3" applyNumberFormat="1" applyFill="1"/>
    <xf numFmtId="0" fontId="16" fillId="2" borderId="0" xfId="3" applyFont="1" applyFill="1" applyAlignment="1">
      <alignment horizontal="left"/>
    </xf>
    <xf numFmtId="164" fontId="16" fillId="2" borderId="0" xfId="3" applyNumberFormat="1" applyFont="1" applyFill="1"/>
    <xf numFmtId="164" fontId="3" fillId="2" borderId="0" xfId="1" applyNumberFormat="1" applyFont="1" applyFill="1"/>
    <xf numFmtId="0" fontId="11" fillId="2" borderId="0" xfId="2" applyFont="1" applyFill="1" applyBorder="1" applyAlignment="1">
      <alignment vertical="center" wrapText="1"/>
    </xf>
    <xf numFmtId="0" fontId="18" fillId="2" borderId="0" xfId="0" applyFont="1" applyFill="1"/>
    <xf numFmtId="0" fontId="18" fillId="2" borderId="0" xfId="0" applyFont="1" applyFill="1" applyBorder="1"/>
    <xf numFmtId="0" fontId="23" fillId="2" borderId="0" xfId="0" applyFont="1" applyFill="1" applyBorder="1" applyAlignment="1">
      <alignment vertical="center" wrapText="1"/>
    </xf>
    <xf numFmtId="0" fontId="0" fillId="2" borderId="0" xfId="0" applyFill="1"/>
    <xf numFmtId="0" fontId="7" fillId="2" borderId="0" xfId="3" applyFont="1" applyFill="1" applyBorder="1"/>
    <xf numFmtId="0" fontId="0" fillId="2" borderId="0" xfId="0" applyFill="1" applyBorder="1"/>
    <xf numFmtId="165" fontId="0" fillId="2" borderId="0" xfId="0" applyNumberFormat="1" applyFill="1" applyBorder="1"/>
    <xf numFmtId="0" fontId="9" fillId="2" borderId="0" xfId="3" applyFont="1" applyFill="1" applyBorder="1"/>
    <xf numFmtId="0" fontId="0" fillId="2" borderId="0" xfId="0" applyFill="1" applyAlignment="1">
      <alignment vertical="center" wrapText="1"/>
    </xf>
    <xf numFmtId="165" fontId="0" fillId="2" borderId="0" xfId="0" applyNumberFormat="1" applyFill="1"/>
    <xf numFmtId="0" fontId="4" fillId="2" borderId="0" xfId="2" applyFill="1"/>
    <xf numFmtId="0" fontId="4" fillId="2" borderId="0" xfId="2" applyFill="1" applyAlignment="1">
      <alignment horizontal="left"/>
    </xf>
    <xf numFmtId="0" fontId="24" fillId="2" borderId="0" xfId="2" applyFont="1" applyFill="1" applyBorder="1" applyAlignment="1">
      <alignment horizontal="left"/>
    </xf>
    <xf numFmtId="0" fontId="25" fillId="2" borderId="0" xfId="2" applyFont="1" applyFill="1"/>
    <xf numFmtId="0" fontId="9" fillId="2" borderId="0" xfId="2" applyFont="1" applyFill="1" applyBorder="1" applyAlignment="1">
      <alignment horizontal="left"/>
    </xf>
    <xf numFmtId="0" fontId="25" fillId="2" borderId="0" xfId="2" applyFont="1" applyFill="1" applyAlignment="1">
      <alignment horizontal="left"/>
    </xf>
    <xf numFmtId="165" fontId="26" fillId="2" borderId="0" xfId="2" applyNumberFormat="1" applyFont="1" applyFill="1"/>
    <xf numFmtId="0" fontId="27" fillId="2" borderId="0" xfId="6" applyFont="1" applyFill="1"/>
    <xf numFmtId="0" fontId="27" fillId="2" borderId="0" xfId="6" applyFont="1" applyFill="1" applyBorder="1" applyAlignment="1"/>
    <xf numFmtId="0" fontId="19" fillId="2" borderId="0" xfId="7" applyFont="1" applyFill="1"/>
    <xf numFmtId="0" fontId="7" fillId="2" borderId="0" xfId="7" applyFont="1" applyFill="1" applyAlignment="1">
      <alignment horizontal="left"/>
    </xf>
    <xf numFmtId="0" fontId="19" fillId="2" borderId="0" xfId="7" applyFont="1" applyFill="1" applyBorder="1"/>
    <xf numFmtId="0" fontId="19" fillId="2" borderId="0" xfId="7" applyFont="1" applyFill="1" applyAlignment="1">
      <alignment horizontal="left" vertical="center"/>
    </xf>
    <xf numFmtId="0" fontId="19" fillId="2" borderId="0" xfId="7" applyFont="1" applyFill="1" applyBorder="1" applyAlignment="1">
      <alignment horizontal="left" vertical="center"/>
    </xf>
    <xf numFmtId="0" fontId="20" fillId="2" borderId="0" xfId="0" applyFont="1" applyFill="1" applyBorder="1" applyAlignment="1">
      <alignment vertical="center"/>
    </xf>
    <xf numFmtId="164" fontId="4" fillId="2" borderId="0" xfId="1" applyNumberFormat="1" applyFont="1" applyFill="1"/>
    <xf numFmtId="0" fontId="9" fillId="2" borderId="0" xfId="7" applyFont="1" applyFill="1" applyAlignment="1">
      <alignment horizontal="left" vertical="center"/>
    </xf>
    <xf numFmtId="0" fontId="29" fillId="4" borderId="17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vertical="center" wrapText="1"/>
    </xf>
    <xf numFmtId="3" fontId="8" fillId="2" borderId="2" xfId="3" applyNumberFormat="1" applyFont="1" applyFill="1" applyBorder="1" applyAlignment="1">
      <alignment horizontal="right" vertical="center" wrapText="1"/>
    </xf>
    <xf numFmtId="3" fontId="8" fillId="2" borderId="2" xfId="3" applyNumberFormat="1" applyFont="1" applyFill="1" applyBorder="1" applyAlignment="1">
      <alignment horizontal="right" vertical="center"/>
    </xf>
    <xf numFmtId="3" fontId="8" fillId="3" borderId="2" xfId="3" applyNumberFormat="1" applyFont="1" applyFill="1" applyBorder="1" applyAlignment="1">
      <alignment horizontal="right" vertical="center"/>
    </xf>
    <xf numFmtId="0" fontId="8" fillId="2" borderId="4" xfId="3" applyFont="1" applyFill="1" applyBorder="1" applyAlignment="1">
      <alignment vertical="center" wrapText="1"/>
    </xf>
    <xf numFmtId="3" fontId="8" fillId="2" borderId="5" xfId="3" applyNumberFormat="1" applyFont="1" applyFill="1" applyBorder="1" applyAlignment="1">
      <alignment horizontal="right" vertical="center" wrapText="1"/>
    </xf>
    <xf numFmtId="3" fontId="8" fillId="2" borderId="5" xfId="3" applyNumberFormat="1" applyFont="1" applyFill="1" applyBorder="1" applyAlignment="1">
      <alignment horizontal="right" vertical="center"/>
    </xf>
    <xf numFmtId="3" fontId="8" fillId="3" borderId="5" xfId="3" applyNumberFormat="1" applyFont="1" applyFill="1" applyBorder="1" applyAlignment="1">
      <alignment horizontal="right" vertical="center"/>
    </xf>
    <xf numFmtId="0" fontId="29" fillId="6" borderId="16" xfId="3" applyFont="1" applyFill="1" applyBorder="1" applyAlignment="1">
      <alignment vertical="center"/>
    </xf>
    <xf numFmtId="3" fontId="29" fillId="6" borderId="11" xfId="3" applyNumberFormat="1" applyFont="1" applyFill="1" applyBorder="1" applyAlignment="1">
      <alignment horizontal="right" vertical="center"/>
    </xf>
    <xf numFmtId="0" fontId="29" fillId="4" borderId="1" xfId="2" applyFont="1" applyFill="1" applyBorder="1" applyAlignment="1">
      <alignment horizontal="center" vertical="center" wrapText="1"/>
    </xf>
    <xf numFmtId="0" fontId="29" fillId="5" borderId="2" xfId="2" applyFont="1" applyFill="1" applyBorder="1" applyAlignment="1">
      <alignment horizontal="center" vertical="center" wrapText="1"/>
    </xf>
    <xf numFmtId="164" fontId="29" fillId="4" borderId="2" xfId="3" applyNumberFormat="1" applyFont="1" applyFill="1" applyBorder="1" applyAlignment="1">
      <alignment horizontal="center" vertical="center" wrapText="1"/>
    </xf>
    <xf numFmtId="164" fontId="29" fillId="4" borderId="3" xfId="3" applyNumberFormat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165" fontId="8" fillId="2" borderId="5" xfId="2" applyNumberFormat="1" applyFont="1" applyFill="1" applyBorder="1" applyAlignment="1">
      <alignment horizontal="right" vertical="center" wrapText="1"/>
    </xf>
    <xf numFmtId="165" fontId="8" fillId="3" borderId="5" xfId="2" applyNumberFormat="1" applyFont="1" applyFill="1" applyBorder="1" applyAlignment="1">
      <alignment horizontal="right" vertical="center" wrapText="1"/>
    </xf>
    <xf numFmtId="164" fontId="8" fillId="2" borderId="5" xfId="2" applyNumberFormat="1" applyFont="1" applyFill="1" applyBorder="1" applyAlignment="1">
      <alignment horizontal="right" vertical="center" wrapText="1"/>
    </xf>
    <xf numFmtId="164" fontId="8" fillId="2" borderId="6" xfId="2" applyNumberFormat="1" applyFont="1" applyFill="1" applyBorder="1" applyAlignment="1">
      <alignment horizontal="right" vertical="center" wrapText="1"/>
    </xf>
    <xf numFmtId="165" fontId="29" fillId="4" borderId="5" xfId="2" applyNumberFormat="1" applyFont="1" applyFill="1" applyBorder="1" applyAlignment="1">
      <alignment horizontal="right" vertical="center" wrapText="1"/>
    </xf>
    <xf numFmtId="164" fontId="29" fillId="4" borderId="5" xfId="2" applyNumberFormat="1" applyFont="1" applyFill="1" applyBorder="1" applyAlignment="1">
      <alignment horizontal="right" vertical="center" wrapText="1"/>
    </xf>
    <xf numFmtId="164" fontId="29" fillId="4" borderId="6" xfId="2" applyNumberFormat="1" applyFont="1" applyFill="1" applyBorder="1" applyAlignment="1">
      <alignment horizontal="right" vertical="center" wrapText="1"/>
    </xf>
    <xf numFmtId="165" fontId="8" fillId="2" borderId="39" xfId="2" applyNumberFormat="1" applyFont="1" applyFill="1" applyBorder="1" applyAlignment="1">
      <alignment horizontal="right" vertical="center" wrapText="1"/>
    </xf>
    <xf numFmtId="165" fontId="8" fillId="3" borderId="39" xfId="2" applyNumberFormat="1" applyFont="1" applyFill="1" applyBorder="1" applyAlignment="1">
      <alignment horizontal="right" vertical="center" wrapText="1"/>
    </xf>
    <xf numFmtId="164" fontId="8" fillId="2" borderId="39" xfId="2" applyNumberFormat="1" applyFont="1" applyFill="1" applyBorder="1" applyAlignment="1">
      <alignment horizontal="right" vertical="center" wrapText="1"/>
    </xf>
    <xf numFmtId="164" fontId="8" fillId="2" borderId="20" xfId="2" applyNumberFormat="1" applyFont="1" applyFill="1" applyBorder="1" applyAlignment="1">
      <alignment horizontal="right" vertical="center" wrapText="1"/>
    </xf>
    <xf numFmtId="165" fontId="29" fillId="6" borderId="11" xfId="3" applyNumberFormat="1" applyFont="1" applyFill="1" applyBorder="1" applyAlignment="1">
      <alignment horizontal="right" vertical="center" wrapText="1"/>
    </xf>
    <xf numFmtId="164" fontId="29" fillId="6" borderId="11" xfId="3" applyNumberFormat="1" applyFont="1" applyFill="1" applyBorder="1" applyAlignment="1">
      <alignment horizontal="right" vertical="center" wrapText="1"/>
    </xf>
    <xf numFmtId="164" fontId="29" fillId="6" borderId="12" xfId="3" applyNumberFormat="1" applyFont="1" applyFill="1" applyBorder="1" applyAlignment="1">
      <alignment horizontal="right" vertical="center" wrapText="1"/>
    </xf>
    <xf numFmtId="0" fontId="5" fillId="2" borderId="0" xfId="2" applyFont="1" applyFill="1" applyAlignment="1">
      <alignment wrapText="1"/>
    </xf>
    <xf numFmtId="0" fontId="8" fillId="2" borderId="0" xfId="2" applyFont="1" applyFill="1" applyAlignment="1">
      <alignment wrapText="1"/>
    </xf>
    <xf numFmtId="0" fontId="10" fillId="2" borderId="0" xfId="2" applyFont="1" applyFill="1" applyAlignment="1">
      <alignment wrapText="1"/>
    </xf>
    <xf numFmtId="164" fontId="5" fillId="2" borderId="0" xfId="1" applyNumberFormat="1" applyFont="1" applyFill="1" applyAlignment="1">
      <alignment wrapText="1"/>
    </xf>
    <xf numFmtId="0" fontId="29" fillId="5" borderId="14" xfId="3" applyFont="1" applyFill="1" applyBorder="1" applyAlignment="1">
      <alignment horizontal="center" vertical="center" wrapText="1"/>
    </xf>
    <xf numFmtId="164" fontId="29" fillId="5" borderId="14" xfId="3" applyNumberFormat="1" applyFont="1" applyFill="1" applyBorder="1" applyAlignment="1">
      <alignment horizontal="center" vertical="center" wrapText="1"/>
    </xf>
    <xf numFmtId="164" fontId="29" fillId="5" borderId="15" xfId="3" applyNumberFormat="1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left" vertical="center" wrapText="1"/>
    </xf>
    <xf numFmtId="165" fontId="8" fillId="2" borderId="2" xfId="2" applyNumberFormat="1" applyFont="1" applyFill="1" applyBorder="1" applyAlignment="1">
      <alignment horizontal="right" vertical="center"/>
    </xf>
    <xf numFmtId="165" fontId="8" fillId="3" borderId="2" xfId="2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right" vertical="center"/>
    </xf>
    <xf numFmtId="164" fontId="8" fillId="2" borderId="3" xfId="2" applyNumberFormat="1" applyFont="1" applyFill="1" applyBorder="1" applyAlignment="1">
      <alignment horizontal="right" vertical="center"/>
    </xf>
    <xf numFmtId="0" fontId="8" fillId="2" borderId="5" xfId="2" applyFont="1" applyFill="1" applyBorder="1" applyAlignment="1">
      <alignment horizontal="left" vertical="center" wrapText="1"/>
    </xf>
    <xf numFmtId="165" fontId="8" fillId="2" borderId="5" xfId="2" applyNumberFormat="1" applyFont="1" applyFill="1" applyBorder="1" applyAlignment="1">
      <alignment horizontal="right" vertical="center"/>
    </xf>
    <xf numFmtId="165" fontId="8" fillId="3" borderId="5" xfId="2" applyNumberFormat="1" applyFont="1" applyFill="1" applyBorder="1" applyAlignment="1">
      <alignment horizontal="right" vertical="center"/>
    </xf>
    <xf numFmtId="164" fontId="8" fillId="2" borderId="5" xfId="2" applyNumberFormat="1" applyFont="1" applyFill="1" applyBorder="1" applyAlignment="1">
      <alignment horizontal="right" vertical="center"/>
    </xf>
    <xf numFmtId="164" fontId="8" fillId="2" borderId="6" xfId="2" applyNumberFormat="1" applyFont="1" applyFill="1" applyBorder="1" applyAlignment="1">
      <alignment horizontal="right" vertical="center"/>
    </xf>
    <xf numFmtId="165" fontId="29" fillId="4" borderId="5" xfId="2" applyNumberFormat="1" applyFont="1" applyFill="1" applyBorder="1" applyAlignment="1">
      <alignment horizontal="right" vertical="center"/>
    </xf>
    <xf numFmtId="164" fontId="29" fillId="4" borderId="5" xfId="2" applyNumberFormat="1" applyFont="1" applyFill="1" applyBorder="1" applyAlignment="1">
      <alignment horizontal="right" vertical="center"/>
    </xf>
    <xf numFmtId="164" fontId="29" fillId="4" borderId="6" xfId="2" applyNumberFormat="1" applyFont="1" applyFill="1" applyBorder="1" applyAlignment="1">
      <alignment horizontal="right" vertical="center"/>
    </xf>
    <xf numFmtId="164" fontId="8" fillId="2" borderId="20" xfId="2" applyNumberFormat="1" applyFont="1" applyFill="1" applyBorder="1" applyAlignment="1">
      <alignment horizontal="right" vertical="center"/>
    </xf>
    <xf numFmtId="164" fontId="8" fillId="2" borderId="21" xfId="2" applyNumberFormat="1" applyFont="1" applyFill="1" applyBorder="1" applyAlignment="1">
      <alignment horizontal="right" vertical="center"/>
    </xf>
    <xf numFmtId="164" fontId="8" fillId="2" borderId="22" xfId="2" applyNumberFormat="1" applyFont="1" applyFill="1" applyBorder="1" applyAlignment="1">
      <alignment horizontal="right" vertical="center"/>
    </xf>
    <xf numFmtId="164" fontId="29" fillId="4" borderId="21" xfId="2" applyNumberFormat="1" applyFont="1" applyFill="1" applyBorder="1" applyAlignment="1">
      <alignment horizontal="right" vertical="center"/>
    </xf>
    <xf numFmtId="164" fontId="29" fillId="4" borderId="23" xfId="2" applyNumberFormat="1" applyFont="1" applyFill="1" applyBorder="1" applyAlignment="1">
      <alignment horizontal="right" vertical="center"/>
    </xf>
    <xf numFmtId="164" fontId="8" fillId="2" borderId="23" xfId="2" applyNumberFormat="1" applyFont="1" applyFill="1" applyBorder="1" applyAlignment="1">
      <alignment horizontal="right" vertical="center"/>
    </xf>
    <xf numFmtId="165" fontId="29" fillId="6" borderId="11" xfId="2" applyNumberFormat="1" applyFont="1" applyFill="1" applyBorder="1" applyAlignment="1">
      <alignment horizontal="right" vertical="center"/>
    </xf>
    <xf numFmtId="164" fontId="29" fillId="7" borderId="11" xfId="3" applyNumberFormat="1" applyFont="1" applyFill="1" applyBorder="1" applyAlignment="1">
      <alignment horizontal="right" vertical="center"/>
    </xf>
    <xf numFmtId="164" fontId="29" fillId="7" borderId="24" xfId="3" applyNumberFormat="1" applyFont="1" applyFill="1" applyBorder="1" applyAlignment="1">
      <alignment horizontal="right" vertical="center"/>
    </xf>
    <xf numFmtId="164" fontId="29" fillId="7" borderId="25" xfId="3" applyNumberFormat="1" applyFont="1" applyFill="1" applyBorder="1" applyAlignment="1">
      <alignment horizontal="right" vertical="center"/>
    </xf>
    <xf numFmtId="0" fontId="29" fillId="5" borderId="13" xfId="3" applyFont="1" applyFill="1" applyBorder="1" applyAlignment="1">
      <alignment horizontal="center" vertical="center" wrapText="1"/>
    </xf>
    <xf numFmtId="0" fontId="29" fillId="2" borderId="18" xfId="2" applyFont="1" applyFill="1" applyBorder="1" applyAlignment="1">
      <alignment vertical="center" wrapText="1"/>
    </xf>
    <xf numFmtId="0" fontId="8" fillId="2" borderId="39" xfId="2" applyFont="1" applyFill="1" applyBorder="1" applyAlignment="1">
      <alignment horizontal="left" vertical="center" wrapText="1"/>
    </xf>
    <xf numFmtId="0" fontId="8" fillId="2" borderId="42" xfId="2" applyFont="1" applyFill="1" applyBorder="1" applyAlignment="1">
      <alignment horizontal="left" vertical="center" wrapText="1"/>
    </xf>
    <xf numFmtId="0" fontId="29" fillId="4" borderId="17" xfId="0" applyFont="1" applyFill="1" applyBorder="1" applyAlignment="1">
      <alignment horizontal="center" vertical="center" wrapText="1"/>
    </xf>
    <xf numFmtId="0" fontId="29" fillId="4" borderId="17" xfId="5" applyFont="1" applyFill="1" applyBorder="1" applyAlignment="1">
      <alignment horizontal="center" vertical="center" wrapText="1"/>
    </xf>
    <xf numFmtId="0" fontId="5" fillId="2" borderId="17" xfId="0" applyFont="1" applyFill="1" applyBorder="1" applyAlignment="1"/>
    <xf numFmtId="165" fontId="5" fillId="2" borderId="17" xfId="0" applyNumberFormat="1" applyFont="1" applyFill="1" applyBorder="1" applyAlignment="1">
      <alignment horizontal="right" indent="1"/>
    </xf>
    <xf numFmtId="165" fontId="5" fillId="2" borderId="17" xfId="0" applyNumberFormat="1" applyFont="1" applyFill="1" applyBorder="1" applyAlignment="1">
      <alignment horizontal="right"/>
    </xf>
    <xf numFmtId="165" fontId="5" fillId="3" borderId="17" xfId="0" applyNumberFormat="1" applyFont="1" applyFill="1" applyBorder="1" applyAlignment="1">
      <alignment horizontal="right"/>
    </xf>
    <xf numFmtId="164" fontId="8" fillId="2" borderId="17" xfId="0" applyNumberFormat="1" applyFont="1" applyFill="1" applyBorder="1"/>
    <xf numFmtId="0" fontId="29" fillId="4" borderId="17" xfId="0" applyFont="1" applyFill="1" applyBorder="1" applyAlignment="1">
      <alignment horizontal="left" vertical="center" wrapText="1"/>
    </xf>
    <xf numFmtId="164" fontId="10" fillId="4" borderId="17" xfId="1" applyNumberFormat="1" applyFont="1" applyFill="1" applyBorder="1" applyAlignment="1">
      <alignment horizontal="right" vertical="center"/>
    </xf>
    <xf numFmtId="0" fontId="10" fillId="6" borderId="17" xfId="0" applyFont="1" applyFill="1" applyBorder="1" applyAlignment="1"/>
    <xf numFmtId="164" fontId="10" fillId="6" borderId="17" xfId="1" applyNumberFormat="1" applyFont="1" applyFill="1" applyBorder="1" applyAlignment="1">
      <alignment horizontal="right" vertical="center"/>
    </xf>
    <xf numFmtId="0" fontId="29" fillId="4" borderId="17" xfId="5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>
      <alignment horizontal="right" vertical="center"/>
    </xf>
    <xf numFmtId="165" fontId="5" fillId="3" borderId="17" xfId="0" applyNumberFormat="1" applyFont="1" applyFill="1" applyBorder="1" applyAlignment="1">
      <alignment horizontal="right" vertical="center"/>
    </xf>
    <xf numFmtId="164" fontId="32" fillId="2" borderId="17" xfId="0" applyNumberFormat="1" applyFont="1" applyFill="1" applyBorder="1" applyAlignment="1">
      <alignment horizontal="right" vertical="center"/>
    </xf>
    <xf numFmtId="164" fontId="5" fillId="2" borderId="17" xfId="0" applyNumberFormat="1" applyFont="1" applyFill="1" applyBorder="1" applyAlignment="1">
      <alignment horizontal="right" vertical="center"/>
    </xf>
    <xf numFmtId="165" fontId="10" fillId="4" borderId="17" xfId="0" applyNumberFormat="1" applyFont="1" applyFill="1" applyBorder="1" applyAlignment="1">
      <alignment horizontal="right" vertical="center"/>
    </xf>
    <xf numFmtId="164" fontId="31" fillId="4" borderId="17" xfId="0" applyNumberFormat="1" applyFont="1" applyFill="1" applyBorder="1" applyAlignment="1">
      <alignment horizontal="right" vertical="center"/>
    </xf>
    <xf numFmtId="164" fontId="10" fillId="4" borderId="17" xfId="0" applyNumberFormat="1" applyFont="1" applyFill="1" applyBorder="1" applyAlignment="1">
      <alignment horizontal="right" vertical="center"/>
    </xf>
    <xf numFmtId="165" fontId="10" fillId="6" borderId="17" xfId="0" applyNumberFormat="1" applyFont="1" applyFill="1" applyBorder="1" applyAlignment="1">
      <alignment horizontal="right" vertical="center"/>
    </xf>
    <xf numFmtId="0" fontId="33" fillId="6" borderId="17" xfId="0" applyFont="1" applyFill="1" applyBorder="1" applyAlignment="1">
      <alignment horizontal="right" vertical="center"/>
    </xf>
    <xf numFmtId="164" fontId="10" fillId="6" borderId="17" xfId="0" applyNumberFormat="1" applyFont="1" applyFill="1" applyBorder="1" applyAlignment="1">
      <alignment horizontal="right" vertical="center"/>
    </xf>
    <xf numFmtId="164" fontId="31" fillId="6" borderId="17" xfId="0" applyNumberFormat="1" applyFont="1" applyFill="1" applyBorder="1" applyAlignment="1">
      <alignment horizontal="right" vertical="center"/>
    </xf>
    <xf numFmtId="0" fontId="29" fillId="2" borderId="0" xfId="6" applyFont="1" applyFill="1" applyBorder="1" applyAlignment="1">
      <alignment vertical="center" wrapText="1"/>
    </xf>
    <xf numFmtId="0" fontId="29" fillId="4" borderId="29" xfId="6" applyFont="1" applyFill="1" applyBorder="1" applyAlignment="1">
      <alignment horizontal="center" vertical="center" wrapText="1"/>
    </xf>
    <xf numFmtId="0" fontId="29" fillId="4" borderId="30" xfId="6" applyFont="1" applyFill="1" applyBorder="1" applyAlignment="1">
      <alignment horizontal="center" vertical="center" wrapText="1"/>
    </xf>
    <xf numFmtId="0" fontId="29" fillId="4" borderId="31" xfId="6" applyFont="1" applyFill="1" applyBorder="1" applyAlignment="1">
      <alignment horizontal="center" vertical="center" wrapText="1"/>
    </xf>
    <xf numFmtId="0" fontId="33" fillId="2" borderId="0" xfId="6" applyFont="1" applyFill="1"/>
    <xf numFmtId="165" fontId="8" fillId="2" borderId="2" xfId="6" applyNumberFormat="1" applyFont="1" applyFill="1" applyBorder="1" applyAlignment="1">
      <alignment horizontal="right" vertical="center"/>
    </xf>
    <xf numFmtId="165" fontId="8" fillId="3" borderId="2" xfId="6" applyNumberFormat="1" applyFont="1" applyFill="1" applyBorder="1" applyAlignment="1">
      <alignment horizontal="right" vertical="center"/>
    </xf>
    <xf numFmtId="164" fontId="8" fillId="2" borderId="3" xfId="6" applyNumberFormat="1" applyFont="1" applyFill="1" applyBorder="1" applyAlignment="1">
      <alignment horizontal="right" vertical="center"/>
    </xf>
    <xf numFmtId="165" fontId="8" fillId="2" borderId="5" xfId="6" applyNumberFormat="1" applyFont="1" applyFill="1" applyBorder="1" applyAlignment="1">
      <alignment horizontal="right" vertical="center"/>
    </xf>
    <xf numFmtId="165" fontId="8" fillId="3" borderId="5" xfId="6" applyNumberFormat="1" applyFont="1" applyFill="1" applyBorder="1" applyAlignment="1">
      <alignment horizontal="right" vertical="center"/>
    </xf>
    <xf numFmtId="164" fontId="8" fillId="2" borderId="6" xfId="6" applyNumberFormat="1" applyFont="1" applyFill="1" applyBorder="1" applyAlignment="1">
      <alignment horizontal="right" vertical="center"/>
    </xf>
    <xf numFmtId="165" fontId="29" fillId="6" borderId="5" xfId="6" applyNumberFormat="1" applyFont="1" applyFill="1" applyBorder="1" applyAlignment="1">
      <alignment horizontal="right" vertical="center"/>
    </xf>
    <xf numFmtId="164" fontId="29" fillId="6" borderId="6" xfId="6" applyNumberFormat="1" applyFont="1" applyFill="1" applyBorder="1" applyAlignment="1">
      <alignment horizontal="right" vertical="center"/>
    </xf>
    <xf numFmtId="0" fontId="29" fillId="2" borderId="16" xfId="6" applyFont="1" applyFill="1" applyBorder="1" applyAlignment="1">
      <alignment vertical="center" wrapText="1"/>
    </xf>
    <xf numFmtId="164" fontId="29" fillId="2" borderId="11" xfId="6" applyNumberFormat="1" applyFont="1" applyFill="1" applyBorder="1" applyAlignment="1">
      <alignment horizontal="right" vertical="center"/>
    </xf>
    <xf numFmtId="164" fontId="29" fillId="3" borderId="11" xfId="6" applyNumberFormat="1" applyFont="1" applyFill="1" applyBorder="1" applyAlignment="1">
      <alignment vertical="center"/>
    </xf>
    <xf numFmtId="0" fontId="8" fillId="2" borderId="12" xfId="6" applyFont="1" applyFill="1" applyBorder="1" applyAlignment="1">
      <alignment vertical="center"/>
    </xf>
    <xf numFmtId="0" fontId="29" fillId="4" borderId="32" xfId="6" applyFont="1" applyFill="1" applyBorder="1" applyAlignment="1">
      <alignment horizontal="center" vertical="center" wrapText="1"/>
    </xf>
    <xf numFmtId="164" fontId="8" fillId="2" borderId="2" xfId="6" applyNumberFormat="1" applyFont="1" applyFill="1" applyBorder="1" applyAlignment="1">
      <alignment horizontal="right" vertical="center"/>
    </xf>
    <xf numFmtId="164" fontId="8" fillId="2" borderId="5" xfId="6" applyNumberFormat="1" applyFont="1" applyFill="1" applyBorder="1" applyAlignment="1">
      <alignment horizontal="right" vertical="center"/>
    </xf>
    <xf numFmtId="0" fontId="29" fillId="6" borderId="4" xfId="6" applyFont="1" applyFill="1" applyBorder="1" applyAlignment="1">
      <alignment horizontal="left" vertical="center" wrapText="1"/>
    </xf>
    <xf numFmtId="164" fontId="29" fillId="6" borderId="5" xfId="6" applyNumberFormat="1" applyFont="1" applyFill="1" applyBorder="1" applyAlignment="1">
      <alignment horizontal="right" vertical="center"/>
    </xf>
    <xf numFmtId="0" fontId="29" fillId="2" borderId="16" xfId="6" applyFont="1" applyFill="1" applyBorder="1" applyAlignment="1">
      <alignment horizontal="left" vertical="center" wrapText="1"/>
    </xf>
    <xf numFmtId="164" fontId="29" fillId="3" borderId="11" xfId="6" applyNumberFormat="1" applyFont="1" applyFill="1" applyBorder="1" applyAlignment="1">
      <alignment horizontal="right" vertical="center"/>
    </xf>
    <xf numFmtId="0" fontId="29" fillId="2" borderId="11" xfId="6" applyFont="1" applyFill="1" applyBorder="1" applyAlignment="1">
      <alignment horizontal="right" vertical="center"/>
    </xf>
    <xf numFmtId="0" fontId="29" fillId="2" borderId="12" xfId="6" applyFont="1" applyFill="1" applyBorder="1" applyAlignment="1">
      <alignment horizontal="right" vertical="center"/>
    </xf>
    <xf numFmtId="0" fontId="8" fillId="2" borderId="0" xfId="6" applyFont="1" applyFill="1"/>
    <xf numFmtId="0" fontId="8" fillId="2" borderId="0" xfId="6" applyFont="1" applyFill="1" applyBorder="1" applyAlignment="1"/>
    <xf numFmtId="0" fontId="29" fillId="6" borderId="13" xfId="6" applyFont="1" applyFill="1" applyBorder="1" applyAlignment="1">
      <alignment vertical="center" wrapText="1"/>
    </xf>
    <xf numFmtId="164" fontId="29" fillId="6" borderId="14" xfId="6" applyNumberFormat="1" applyFont="1" applyFill="1" applyBorder="1" applyAlignment="1">
      <alignment horizontal="right" vertical="center"/>
    </xf>
    <xf numFmtId="164" fontId="29" fillId="6" borderId="27" xfId="6" applyNumberFormat="1" applyFont="1" applyFill="1" applyBorder="1" applyAlignment="1">
      <alignment horizontal="right" vertical="center"/>
    </xf>
    <xf numFmtId="164" fontId="29" fillId="6" borderId="15" xfId="6" applyNumberFormat="1" applyFont="1" applyFill="1" applyBorder="1" applyAlignment="1">
      <alignment horizontal="right" vertical="center"/>
    </xf>
    <xf numFmtId="0" fontId="8" fillId="2" borderId="0" xfId="6" applyFont="1" applyFill="1" applyBorder="1"/>
    <xf numFmtId="0" fontId="29" fillId="2" borderId="33" xfId="2" applyFont="1" applyFill="1" applyBorder="1" applyAlignment="1">
      <alignment horizontal="center" vertical="center" wrapText="1"/>
    </xf>
    <xf numFmtId="3" fontId="8" fillId="2" borderId="17" xfId="2" applyNumberFormat="1" applyFont="1" applyFill="1" applyBorder="1" applyAlignment="1">
      <alignment vertical="center" wrapText="1"/>
    </xf>
    <xf numFmtId="0" fontId="8" fillId="2" borderId="17" xfId="2" applyFont="1" applyFill="1" applyBorder="1" applyAlignment="1">
      <alignment horizontal="left" vertical="center" wrapText="1"/>
    </xf>
    <xf numFmtId="164" fontId="8" fillId="2" borderId="17" xfId="2" applyNumberFormat="1" applyFont="1" applyFill="1" applyBorder="1" applyAlignment="1">
      <alignment horizontal="right" vertical="center" wrapText="1"/>
    </xf>
    <xf numFmtId="164" fontId="29" fillId="4" borderId="17" xfId="2" applyNumberFormat="1" applyFont="1" applyFill="1" applyBorder="1" applyAlignment="1">
      <alignment horizontal="right" vertical="center" wrapText="1"/>
    </xf>
    <xf numFmtId="0" fontId="26" fillId="2" borderId="0" xfId="0" applyFont="1" applyFill="1" applyAlignment="1">
      <alignment horizontal="right" vertical="center" wrapText="1"/>
    </xf>
    <xf numFmtId="3" fontId="29" fillId="4" borderId="17" xfId="2" applyNumberFormat="1" applyFont="1" applyFill="1" applyBorder="1" applyAlignment="1">
      <alignment horizontal="right" vertical="center" wrapText="1"/>
    </xf>
    <xf numFmtId="3" fontId="8" fillId="2" borderId="17" xfId="2" applyNumberFormat="1" applyFont="1" applyFill="1" applyBorder="1" applyAlignment="1">
      <alignment horizontal="right" vertical="center" wrapText="1"/>
    </xf>
    <xf numFmtId="3" fontId="8" fillId="3" borderId="17" xfId="2" applyNumberFormat="1" applyFont="1" applyFill="1" applyBorder="1" applyAlignment="1">
      <alignment horizontal="right" vertical="center" wrapText="1"/>
    </xf>
    <xf numFmtId="3" fontId="29" fillId="6" borderId="17" xfId="2" applyNumberFormat="1" applyFont="1" applyFill="1" applyBorder="1" applyAlignment="1">
      <alignment horizontal="right" vertical="center" wrapText="1"/>
    </xf>
    <xf numFmtId="164" fontId="29" fillId="6" borderId="17" xfId="2" applyNumberFormat="1" applyFont="1" applyFill="1" applyBorder="1" applyAlignment="1">
      <alignment horizontal="right" vertical="center" wrapText="1"/>
    </xf>
    <xf numFmtId="164" fontId="8" fillId="2" borderId="17" xfId="1" applyNumberFormat="1" applyFont="1" applyFill="1" applyBorder="1" applyAlignment="1">
      <alignment horizontal="right" vertical="center" wrapText="1"/>
    </xf>
    <xf numFmtId="164" fontId="29" fillId="4" borderId="17" xfId="1" applyNumberFormat="1" applyFont="1" applyFill="1" applyBorder="1" applyAlignment="1">
      <alignment horizontal="right" vertical="center" wrapText="1"/>
    </xf>
    <xf numFmtId="164" fontId="29" fillId="6" borderId="17" xfId="1" applyNumberFormat="1" applyFont="1" applyFill="1" applyBorder="1" applyAlignment="1">
      <alignment horizontal="right" vertical="center" wrapText="1"/>
    </xf>
    <xf numFmtId="0" fontId="8" fillId="2" borderId="33" xfId="2" applyFont="1" applyFill="1" applyBorder="1" applyAlignment="1">
      <alignment horizontal="left" vertical="center" wrapText="1"/>
    </xf>
    <xf numFmtId="0" fontId="29" fillId="2" borderId="33" xfId="2" applyFont="1" applyFill="1" applyBorder="1" applyAlignment="1">
      <alignment horizontal="center" vertical="center"/>
    </xf>
    <xf numFmtId="0" fontId="29" fillId="4" borderId="28" xfId="6" applyFont="1" applyFill="1" applyBorder="1" applyAlignment="1">
      <alignment horizontal="center" vertical="center"/>
    </xf>
    <xf numFmtId="0" fontId="8" fillId="2" borderId="4" xfId="6" applyFont="1" applyFill="1" applyBorder="1" applyAlignment="1">
      <alignment vertical="center"/>
    </xf>
    <xf numFmtId="0" fontId="8" fillId="2" borderId="1" xfId="6" applyFont="1" applyFill="1" applyBorder="1" applyAlignment="1">
      <alignment vertical="center"/>
    </xf>
    <xf numFmtId="0" fontId="8" fillId="2" borderId="4" xfId="2" applyFont="1" applyFill="1" applyBorder="1" applyAlignment="1">
      <alignment horizontal="left" vertical="center"/>
    </xf>
    <xf numFmtId="0" fontId="8" fillId="2" borderId="1" xfId="6" applyFont="1" applyFill="1" applyBorder="1" applyAlignment="1">
      <alignment horizontal="left" vertical="center"/>
    </xf>
    <xf numFmtId="0" fontId="8" fillId="2" borderId="4" xfId="6" applyFont="1" applyFill="1" applyBorder="1" applyAlignment="1">
      <alignment horizontal="left" vertical="center"/>
    </xf>
    <xf numFmtId="0" fontId="29" fillId="2" borderId="4" xfId="2" applyFont="1" applyFill="1" applyBorder="1" applyAlignment="1">
      <alignment horizontal="center" vertical="center" wrapText="1"/>
    </xf>
    <xf numFmtId="0" fontId="14" fillId="2" borderId="0" xfId="2" applyFont="1" applyFill="1" applyAlignment="1">
      <alignment horizontal="left" wrapText="1"/>
    </xf>
    <xf numFmtId="0" fontId="5" fillId="2" borderId="17" xfId="0" applyFont="1" applyFill="1" applyBorder="1" applyAlignment="1">
      <alignment horizontal="left" vertical="center"/>
    </xf>
    <xf numFmtId="0" fontId="14" fillId="2" borderId="0" xfId="2" applyFont="1" applyFill="1" applyAlignment="1">
      <alignment horizontal="left" wrapText="1"/>
    </xf>
    <xf numFmtId="164" fontId="35" fillId="2" borderId="2" xfId="3" applyNumberFormat="1" applyFont="1" applyFill="1" applyBorder="1" applyAlignment="1">
      <alignment horizontal="right" vertical="center"/>
    </xf>
    <xf numFmtId="164" fontId="35" fillId="2" borderId="3" xfId="3" applyNumberFormat="1" applyFont="1" applyFill="1" applyBorder="1" applyAlignment="1">
      <alignment horizontal="right" vertical="center"/>
    </xf>
    <xf numFmtId="164" fontId="35" fillId="2" borderId="5" xfId="3" applyNumberFormat="1" applyFont="1" applyFill="1" applyBorder="1" applyAlignment="1">
      <alignment horizontal="right" vertical="center"/>
    </xf>
    <xf numFmtId="164" fontId="35" fillId="2" borderId="6" xfId="3" applyNumberFormat="1" applyFont="1" applyFill="1" applyBorder="1" applyAlignment="1">
      <alignment horizontal="right" vertical="center"/>
    </xf>
    <xf numFmtId="164" fontId="34" fillId="6" borderId="11" xfId="3" applyNumberFormat="1" applyFont="1" applyFill="1" applyBorder="1" applyAlignment="1">
      <alignment horizontal="right" vertical="center"/>
    </xf>
    <xf numFmtId="164" fontId="34" fillId="6" borderId="12" xfId="3" applyNumberFormat="1" applyFont="1" applyFill="1" applyBorder="1" applyAlignment="1">
      <alignment horizontal="right" vertical="center"/>
    </xf>
    <xf numFmtId="0" fontId="10" fillId="4" borderId="17" xfId="0" applyFont="1" applyFill="1" applyBorder="1" applyAlignment="1">
      <alignment horizontal="left" vertical="center"/>
    </xf>
    <xf numFmtId="0" fontId="29" fillId="2" borderId="33" xfId="0" applyFont="1" applyFill="1" applyBorder="1" applyAlignment="1">
      <alignment vertical="center" wrapText="1"/>
    </xf>
    <xf numFmtId="0" fontId="29" fillId="2" borderId="35" xfId="0" applyFont="1" applyFill="1" applyBorder="1" applyAlignment="1">
      <alignment vertical="center" wrapText="1"/>
    </xf>
    <xf numFmtId="0" fontId="29" fillId="2" borderId="28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65" fontId="29" fillId="4" borderId="17" xfId="0" applyNumberFormat="1" applyFont="1" applyFill="1" applyBorder="1" applyAlignment="1">
      <alignment horizontal="right" vertical="center" wrapText="1"/>
    </xf>
    <xf numFmtId="0" fontId="7" fillId="2" borderId="0" xfId="2" applyFont="1" applyFill="1" applyAlignment="1">
      <alignment horizontal="left" vertical="center" wrapText="1"/>
    </xf>
    <xf numFmtId="0" fontId="9" fillId="2" borderId="0" xfId="2" applyFont="1" applyFill="1" applyAlignment="1">
      <alignment horizontal="left" vertical="center" wrapText="1"/>
    </xf>
    <xf numFmtId="0" fontId="13" fillId="2" borderId="38" xfId="2" applyFont="1" applyFill="1" applyBorder="1" applyAlignment="1">
      <alignment horizontal="left" vertical="center" wrapText="1"/>
    </xf>
    <xf numFmtId="0" fontId="12" fillId="2" borderId="0" xfId="2" applyFont="1" applyFill="1" applyAlignment="1">
      <alignment horizontal="left" wrapText="1"/>
    </xf>
    <xf numFmtId="0" fontId="29" fillId="4" borderId="7" xfId="2" applyFont="1" applyFill="1" applyBorder="1" applyAlignment="1">
      <alignment horizontal="left" vertical="center" wrapText="1"/>
    </xf>
    <xf numFmtId="0" fontId="29" fillId="4" borderId="8" xfId="2" applyFont="1" applyFill="1" applyBorder="1" applyAlignment="1">
      <alignment horizontal="left" vertical="center" wrapText="1"/>
    </xf>
    <xf numFmtId="0" fontId="8" fillId="2" borderId="7" xfId="2" applyFont="1" applyFill="1" applyBorder="1" applyAlignment="1">
      <alignment horizontal="left" vertical="center" wrapText="1"/>
    </xf>
    <xf numFmtId="0" fontId="8" fillId="2" borderId="8" xfId="2" applyFont="1" applyFill="1" applyBorder="1" applyAlignment="1">
      <alignment horizontal="left" vertical="center" wrapText="1"/>
    </xf>
    <xf numFmtId="0" fontId="29" fillId="6" borderId="9" xfId="3" applyFont="1" applyFill="1" applyBorder="1" applyAlignment="1">
      <alignment horizontal="left" vertical="center" wrapText="1"/>
    </xf>
    <xf numFmtId="0" fontId="29" fillId="6" borderId="10" xfId="3" applyFont="1" applyFill="1" applyBorder="1" applyAlignment="1">
      <alignment horizontal="left" vertical="center" wrapText="1"/>
    </xf>
    <xf numFmtId="0" fontId="13" fillId="2" borderId="0" xfId="2" applyFont="1" applyFill="1" applyAlignment="1">
      <alignment horizontal="left" vertical="center" wrapText="1"/>
    </xf>
    <xf numFmtId="0" fontId="14" fillId="2" borderId="0" xfId="2" applyFont="1" applyFill="1" applyAlignment="1">
      <alignment horizontal="left" wrapText="1"/>
    </xf>
    <xf numFmtId="0" fontId="13" fillId="2" borderId="0" xfId="2" applyFont="1" applyFill="1" applyBorder="1" applyAlignment="1">
      <alignment horizontal="left" vertical="center" wrapText="1"/>
    </xf>
    <xf numFmtId="0" fontId="29" fillId="2" borderId="19" xfId="2" applyFont="1" applyFill="1" applyBorder="1" applyAlignment="1">
      <alignment horizontal="left" vertical="center" wrapText="1"/>
    </xf>
    <xf numFmtId="0" fontId="29" fillId="2" borderId="43" xfId="2" applyFont="1" applyFill="1" applyBorder="1" applyAlignment="1">
      <alignment horizontal="left" vertical="center" wrapText="1"/>
    </xf>
    <xf numFmtId="0" fontId="29" fillId="2" borderId="40" xfId="2" applyFont="1" applyFill="1" applyBorder="1" applyAlignment="1">
      <alignment horizontal="center" vertical="center" wrapText="1"/>
    </xf>
    <xf numFmtId="0" fontId="29" fillId="2" borderId="41" xfId="2" applyFont="1" applyFill="1" applyBorder="1" applyAlignment="1">
      <alignment horizontal="center" vertical="center" wrapText="1"/>
    </xf>
    <xf numFmtId="0" fontId="29" fillId="4" borderId="36" xfId="2" applyFont="1" applyFill="1" applyBorder="1" applyAlignment="1">
      <alignment horizontal="center" vertical="center" wrapText="1"/>
    </xf>
    <xf numFmtId="0" fontId="29" fillId="4" borderId="37" xfId="2" applyFont="1" applyFill="1" applyBorder="1" applyAlignment="1">
      <alignment horizontal="center" vertical="center" wrapText="1"/>
    </xf>
    <xf numFmtId="0" fontId="29" fillId="6" borderId="9" xfId="2" applyFont="1" applyFill="1" applyBorder="1" applyAlignment="1">
      <alignment horizontal="left" vertical="center" wrapText="1"/>
    </xf>
    <xf numFmtId="0" fontId="29" fillId="6" borderId="10" xfId="2" applyFont="1" applyFill="1" applyBorder="1" applyAlignment="1">
      <alignment horizontal="left" vertical="center" wrapText="1"/>
    </xf>
    <xf numFmtId="0" fontId="13" fillId="2" borderId="0" xfId="2" applyFont="1" applyFill="1" applyBorder="1" applyAlignment="1">
      <alignment horizontal="left" vertical="center"/>
    </xf>
    <xf numFmtId="0" fontId="20" fillId="2" borderId="38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31" fillId="4" borderId="17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31" fillId="4" borderId="17" xfId="0" applyFont="1" applyFill="1" applyBorder="1" applyAlignment="1">
      <alignment horizontal="left" vertical="center" wrapText="1"/>
    </xf>
    <xf numFmtId="0" fontId="29" fillId="6" borderId="17" xfId="6" applyFont="1" applyFill="1" applyBorder="1" applyAlignment="1">
      <alignment horizontal="center" vertical="center"/>
    </xf>
    <xf numFmtId="0" fontId="14" fillId="2" borderId="0" xfId="9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9" fillId="2" borderId="33" xfId="2" applyFont="1" applyFill="1" applyBorder="1" applyAlignment="1">
      <alignment horizontal="center" vertical="center" wrapText="1"/>
    </xf>
    <xf numFmtId="0" fontId="29" fillId="2" borderId="35" xfId="2" applyFont="1" applyFill="1" applyBorder="1" applyAlignment="1">
      <alignment horizontal="center" vertical="center" wrapText="1"/>
    </xf>
    <xf numFmtId="0" fontId="29" fillId="2" borderId="28" xfId="2" applyFont="1" applyFill="1" applyBorder="1" applyAlignment="1">
      <alignment horizontal="center" vertical="center" wrapText="1"/>
    </xf>
    <xf numFmtId="0" fontId="29" fillId="6" borderId="36" xfId="2" applyFont="1" applyFill="1" applyBorder="1" applyAlignment="1">
      <alignment horizontal="left" vertical="center" wrapText="1"/>
    </xf>
    <xf numFmtId="0" fontId="29" fillId="6" borderId="37" xfId="2" applyFont="1" applyFill="1" applyBorder="1" applyAlignment="1">
      <alignment horizontal="left" vertical="center" wrapText="1"/>
    </xf>
    <xf numFmtId="0" fontId="29" fillId="2" borderId="17" xfId="2" applyFont="1" applyFill="1" applyBorder="1" applyAlignment="1">
      <alignment horizontal="center" vertical="center" wrapText="1"/>
    </xf>
    <xf numFmtId="0" fontId="14" fillId="2" borderId="0" xfId="9" applyFont="1" applyFill="1" applyBorder="1" applyAlignment="1">
      <alignment vertical="center"/>
    </xf>
    <xf numFmtId="0" fontId="13" fillId="2" borderId="0" xfId="7" applyFont="1" applyFill="1" applyBorder="1" applyAlignment="1">
      <alignment horizontal="left" vertical="center"/>
    </xf>
    <xf numFmtId="0" fontId="20" fillId="0" borderId="38" xfId="0" applyFont="1" applyBorder="1" applyAlignment="1">
      <alignment horizontal="left" vertical="center"/>
    </xf>
    <xf numFmtId="0" fontId="29" fillId="4" borderId="33" xfId="2" applyFont="1" applyFill="1" applyBorder="1" applyAlignment="1">
      <alignment horizontal="center" vertical="center" wrapText="1"/>
    </xf>
    <xf numFmtId="0" fontId="29" fillId="4" borderId="28" xfId="2" applyFont="1" applyFill="1" applyBorder="1" applyAlignment="1">
      <alignment horizontal="center" vertical="center" wrapText="1"/>
    </xf>
    <xf numFmtId="0" fontId="29" fillId="4" borderId="17" xfId="2" applyFont="1" applyFill="1" applyBorder="1" applyAlignment="1">
      <alignment horizontal="center" vertical="center" wrapText="1"/>
    </xf>
    <xf numFmtId="164" fontId="29" fillId="4" borderId="17" xfId="2" applyNumberFormat="1" applyFont="1" applyFill="1" applyBorder="1" applyAlignment="1">
      <alignment horizontal="center" vertical="center" wrapText="1"/>
    </xf>
    <xf numFmtId="0" fontId="29" fillId="4" borderId="26" xfId="2" applyFont="1" applyFill="1" applyBorder="1" applyAlignment="1">
      <alignment horizontal="center" vertical="center" wrapText="1"/>
    </xf>
    <xf numFmtId="0" fontId="29" fillId="4" borderId="34" xfId="2" applyFont="1" applyFill="1" applyBorder="1" applyAlignment="1">
      <alignment horizontal="center" vertical="center" wrapText="1"/>
    </xf>
  </cellXfs>
  <cellStyles count="10">
    <cellStyle name="Normal" xfId="0" builtinId="0"/>
    <cellStyle name="Normal 10" xfId="4"/>
    <cellStyle name="Normal 2" xfId="2"/>
    <cellStyle name="Normal 2 2" xfId="3"/>
    <cellStyle name="Normal 2 2 2" xfId="6"/>
    <cellStyle name="Normal 3 3" xfId="7"/>
    <cellStyle name="Normal 3 3 2" xfId="9"/>
    <cellStyle name="Normal 8" xfId="8"/>
    <cellStyle name="Normal 9" xfId="5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tabSelected="1" zoomScaleNormal="100" workbookViewId="0">
      <selection sqref="A1:A1048576"/>
    </sheetView>
  </sheetViews>
  <sheetFormatPr baseColWidth="10" defaultColWidth="11.42578125" defaultRowHeight="12" x14ac:dyDescent="0.2"/>
  <cols>
    <col min="1" max="1" width="3.7109375" style="70" customWidth="1"/>
    <col min="2" max="2" width="16.7109375" style="70" customWidth="1"/>
    <col min="3" max="3" width="80.28515625" style="70" customWidth="1"/>
    <col min="4" max="8" width="8.140625" style="70" bestFit="1" customWidth="1"/>
    <col min="9" max="9" width="12.42578125" style="70" customWidth="1"/>
    <col min="10" max="16384" width="11.42578125" style="70"/>
  </cols>
  <sheetData>
    <row r="2" spans="1:13" ht="13.5" customHeight="1" x14ac:dyDescent="0.2">
      <c r="B2" s="198" t="s">
        <v>298</v>
      </c>
      <c r="C2" s="198"/>
      <c r="D2" s="198"/>
      <c r="E2" s="198"/>
      <c r="F2" s="198"/>
      <c r="G2" s="198"/>
      <c r="H2" s="198"/>
      <c r="I2" s="198"/>
      <c r="J2" s="198"/>
    </row>
    <row r="3" spans="1:13" ht="12.75" customHeight="1" x14ac:dyDescent="0.2">
      <c r="B3" s="199" t="s">
        <v>184</v>
      </c>
      <c r="C3" s="199"/>
      <c r="D3" s="199"/>
      <c r="E3" s="199"/>
      <c r="F3" s="199"/>
      <c r="G3" s="199"/>
      <c r="H3" s="199"/>
      <c r="I3" s="199"/>
      <c r="J3" s="199"/>
    </row>
    <row r="4" spans="1:13" ht="12.75" customHeight="1" x14ac:dyDescent="0.2">
      <c r="D4" s="71"/>
      <c r="E4" s="71"/>
      <c r="F4" s="71"/>
      <c r="G4" s="71"/>
      <c r="H4" s="71"/>
      <c r="I4" s="71"/>
      <c r="J4" s="71"/>
    </row>
    <row r="5" spans="1:13" ht="24" x14ac:dyDescent="0.2">
      <c r="B5" s="51" t="s">
        <v>217</v>
      </c>
      <c r="C5" s="52" t="s">
        <v>218</v>
      </c>
      <c r="D5" s="52">
        <v>2018</v>
      </c>
      <c r="E5" s="52">
        <v>2019</v>
      </c>
      <c r="F5" s="52">
        <v>2020</v>
      </c>
      <c r="G5" s="52">
        <v>2021</v>
      </c>
      <c r="H5" s="52">
        <v>2022</v>
      </c>
      <c r="I5" s="53" t="s">
        <v>227</v>
      </c>
      <c r="J5" s="54" t="s">
        <v>182</v>
      </c>
    </row>
    <row r="6" spans="1:13" ht="12" customHeight="1" x14ac:dyDescent="0.2">
      <c r="A6" s="72"/>
      <c r="B6" s="182" t="s">
        <v>0</v>
      </c>
      <c r="C6" s="55" t="s">
        <v>2</v>
      </c>
      <c r="D6" s="56">
        <v>17662.384586629996</v>
      </c>
      <c r="E6" s="56">
        <v>17599.628416269992</v>
      </c>
      <c r="F6" s="56">
        <v>19359.588192140007</v>
      </c>
      <c r="G6" s="56">
        <v>27941.622326400011</v>
      </c>
      <c r="H6" s="57">
        <v>21879.474587390006</v>
      </c>
      <c r="I6" s="58">
        <v>0.22324572593893896</v>
      </c>
      <c r="J6" s="59">
        <v>-0.21695761499439925</v>
      </c>
      <c r="L6" s="73"/>
      <c r="M6" s="73"/>
    </row>
    <row r="7" spans="1:13" ht="12" customHeight="1" x14ac:dyDescent="0.2">
      <c r="A7" s="72"/>
      <c r="B7" s="182" t="s">
        <v>1</v>
      </c>
      <c r="C7" s="196" t="s">
        <v>309</v>
      </c>
      <c r="D7" s="56">
        <v>15559.577873259996</v>
      </c>
      <c r="E7" s="56">
        <v>13239.869733989999</v>
      </c>
      <c r="F7" s="56">
        <v>13826.130331889997</v>
      </c>
      <c r="G7" s="56">
        <v>20531.742607119992</v>
      </c>
      <c r="H7" s="57">
        <v>17816.352409430005</v>
      </c>
      <c r="I7" s="58">
        <v>0.18178793605580959</v>
      </c>
      <c r="J7" s="59">
        <v>-0.1322532748266747</v>
      </c>
      <c r="L7" s="73"/>
      <c r="M7" s="73"/>
    </row>
    <row r="8" spans="1:13" ht="12" customHeight="1" x14ac:dyDescent="0.2">
      <c r="A8" s="72"/>
      <c r="B8" s="182" t="s">
        <v>306</v>
      </c>
      <c r="C8" s="55" t="s">
        <v>299</v>
      </c>
      <c r="D8" s="56">
        <v>836.69648328999983</v>
      </c>
      <c r="E8" s="56">
        <v>503.52995298000002</v>
      </c>
      <c r="F8" s="56">
        <v>80.064454880000014</v>
      </c>
      <c r="G8" s="56">
        <v>512.26112159000013</v>
      </c>
      <c r="H8" s="57">
        <v>4164.4276173299995</v>
      </c>
      <c r="I8" s="58">
        <v>4.2491453020851722E-2</v>
      </c>
      <c r="J8" s="59">
        <v>7.129501619026037</v>
      </c>
      <c r="L8" s="73"/>
      <c r="M8" s="73"/>
    </row>
    <row r="9" spans="1:13" ht="12" customHeight="1" x14ac:dyDescent="0.2">
      <c r="A9" s="72"/>
      <c r="B9" s="182" t="s">
        <v>307</v>
      </c>
      <c r="C9" s="55" t="s">
        <v>300</v>
      </c>
      <c r="D9" s="56">
        <v>0</v>
      </c>
      <c r="E9" s="56">
        <v>0</v>
      </c>
      <c r="F9" s="56">
        <v>449.63717939999998</v>
      </c>
      <c r="G9" s="56">
        <v>669.2483201499997</v>
      </c>
      <c r="H9" s="57">
        <v>3814.4318175599988</v>
      </c>
      <c r="I9" s="58">
        <v>3.8920294760942428E-2</v>
      </c>
      <c r="J9" s="59">
        <v>4.6995762300980655</v>
      </c>
      <c r="L9" s="73"/>
      <c r="M9" s="73"/>
    </row>
    <row r="10" spans="1:13" ht="12" customHeight="1" x14ac:dyDescent="0.2">
      <c r="A10" s="72"/>
      <c r="B10" s="182" t="s">
        <v>3</v>
      </c>
      <c r="C10" s="55" t="s">
        <v>208</v>
      </c>
      <c r="D10" s="56">
        <v>1130.5184649600001</v>
      </c>
      <c r="E10" s="56">
        <v>1602.9380121800004</v>
      </c>
      <c r="F10" s="56">
        <v>1573.4134779699996</v>
      </c>
      <c r="G10" s="56">
        <v>1791.7350549699988</v>
      </c>
      <c r="H10" s="57">
        <v>2102.8376558500004</v>
      </c>
      <c r="I10" s="58">
        <v>2.1456160527846133E-2</v>
      </c>
      <c r="J10" s="59">
        <v>0.1736320333840935</v>
      </c>
      <c r="L10" s="73"/>
      <c r="M10" s="73"/>
    </row>
    <row r="11" spans="1:13" ht="12" customHeight="1" x14ac:dyDescent="0.2">
      <c r="A11" s="72"/>
      <c r="B11" s="182" t="s">
        <v>5</v>
      </c>
      <c r="C11" s="55" t="s">
        <v>301</v>
      </c>
      <c r="D11" s="56">
        <v>1223.9614850400005</v>
      </c>
      <c r="E11" s="56">
        <v>1242.8110007899998</v>
      </c>
      <c r="F11" s="56">
        <v>1083.8712694799997</v>
      </c>
      <c r="G11" s="56">
        <v>1486.8955636099997</v>
      </c>
      <c r="H11" s="57">
        <v>1763.8213484599999</v>
      </c>
      <c r="I11" s="58">
        <v>1.7997030769216611E-2</v>
      </c>
      <c r="J11" s="59">
        <v>0.18624427406162836</v>
      </c>
      <c r="L11" s="73"/>
      <c r="M11" s="73"/>
    </row>
    <row r="12" spans="1:13" x14ac:dyDescent="0.2">
      <c r="A12" s="72"/>
      <c r="B12" s="182" t="s">
        <v>308</v>
      </c>
      <c r="C12" s="55" t="s">
        <v>302</v>
      </c>
      <c r="D12" s="56">
        <v>438.86040741000005</v>
      </c>
      <c r="E12" s="56">
        <v>542.42370076000009</v>
      </c>
      <c r="F12" s="56">
        <v>661.50531414</v>
      </c>
      <c r="G12" s="56">
        <v>638.27733007000018</v>
      </c>
      <c r="H12" s="57">
        <v>1604.7087986700003</v>
      </c>
      <c r="I12" s="58">
        <v>1.6373536724970401E-2</v>
      </c>
      <c r="J12" s="59">
        <v>1.514124696382388</v>
      </c>
      <c r="L12" s="73"/>
      <c r="M12" s="73"/>
    </row>
    <row r="13" spans="1:13" x14ac:dyDescent="0.2">
      <c r="A13" s="72"/>
      <c r="B13" s="182" t="s">
        <v>6</v>
      </c>
      <c r="C13" s="55" t="s">
        <v>303</v>
      </c>
      <c r="D13" s="56">
        <v>1100.2564616699999</v>
      </c>
      <c r="E13" s="56">
        <v>981.72700634000034</v>
      </c>
      <c r="F13" s="56">
        <v>954.1151039199998</v>
      </c>
      <c r="G13" s="56">
        <v>1246.1302944299998</v>
      </c>
      <c r="H13" s="57">
        <v>1359.0408484299999</v>
      </c>
      <c r="I13" s="58">
        <v>1.3866880558607568E-2</v>
      </c>
      <c r="J13" s="59">
        <v>9.060894715800738E-2</v>
      </c>
      <c r="L13" s="73"/>
      <c r="M13" s="73"/>
    </row>
    <row r="14" spans="1:13" x14ac:dyDescent="0.2">
      <c r="A14" s="72"/>
      <c r="B14" s="182" t="s">
        <v>7</v>
      </c>
      <c r="C14" s="55" t="s">
        <v>304</v>
      </c>
      <c r="D14" s="56">
        <v>1644.8357475199991</v>
      </c>
      <c r="E14" s="56">
        <v>1119.3430249300004</v>
      </c>
      <c r="F14" s="56">
        <v>872.06448801000022</v>
      </c>
      <c r="G14" s="56">
        <v>1216.82290994</v>
      </c>
      <c r="H14" s="57">
        <v>1308.1308134599999</v>
      </c>
      <c r="I14" s="58">
        <v>1.3347423490794579E-2</v>
      </c>
      <c r="J14" s="59">
        <v>7.5037955625360642E-2</v>
      </c>
      <c r="L14" s="73"/>
      <c r="M14" s="73"/>
    </row>
    <row r="15" spans="1:13" ht="12" customHeight="1" x14ac:dyDescent="0.2">
      <c r="A15" s="72"/>
      <c r="B15" s="182" t="s">
        <v>4</v>
      </c>
      <c r="C15" s="55" t="s">
        <v>305</v>
      </c>
      <c r="D15" s="56">
        <v>678.02060315999995</v>
      </c>
      <c r="E15" s="56">
        <v>603.28277218000005</v>
      </c>
      <c r="F15" s="56">
        <v>1435.46663076</v>
      </c>
      <c r="G15" s="56">
        <v>2036.03413312</v>
      </c>
      <c r="H15" s="57">
        <v>1194.4208515</v>
      </c>
      <c r="I15" s="58">
        <v>1.2187191653286021E-2</v>
      </c>
      <c r="J15" s="59">
        <v>-0.41335912199581815</v>
      </c>
      <c r="L15" s="73"/>
      <c r="M15" s="73"/>
    </row>
    <row r="16" spans="1:13" ht="12" customHeight="1" x14ac:dyDescent="0.2">
      <c r="B16" s="202" t="s">
        <v>219</v>
      </c>
      <c r="C16" s="203"/>
      <c r="D16" s="60">
        <v>40275.112112939998</v>
      </c>
      <c r="E16" s="60">
        <v>37435.553620419974</v>
      </c>
      <c r="F16" s="60">
        <v>40295.856442590055</v>
      </c>
      <c r="G16" s="60">
        <v>58070.769661399965</v>
      </c>
      <c r="H16" s="60">
        <v>57007.646748079955</v>
      </c>
      <c r="I16" s="61">
        <v>0.58167363350126344</v>
      </c>
      <c r="J16" s="62">
        <v>-1.8307367364319149E-2</v>
      </c>
      <c r="L16" s="73"/>
      <c r="M16" s="73"/>
    </row>
    <row r="17" spans="2:13" ht="12" customHeight="1" x14ac:dyDescent="0.2">
      <c r="B17" s="204" t="s">
        <v>210</v>
      </c>
      <c r="C17" s="205"/>
      <c r="D17" s="56">
        <v>1190.1563596699989</v>
      </c>
      <c r="E17" s="56">
        <v>1258.3296978800008</v>
      </c>
      <c r="F17" s="56">
        <v>1051.7518766400012</v>
      </c>
      <c r="G17" s="56">
        <v>1373.9929073500023</v>
      </c>
      <c r="H17" s="57">
        <v>1606.9245261200024</v>
      </c>
      <c r="I17" s="58">
        <v>1.6396144748809491E-2</v>
      </c>
      <c r="J17" s="59">
        <v>0.16952898193575949</v>
      </c>
      <c r="L17" s="73"/>
      <c r="M17" s="73"/>
    </row>
    <row r="18" spans="2:13" ht="12" customHeight="1" x14ac:dyDescent="0.2">
      <c r="B18" s="204" t="s">
        <v>211</v>
      </c>
      <c r="C18" s="205"/>
      <c r="D18" s="56">
        <v>635.60031178999975</v>
      </c>
      <c r="E18" s="56">
        <v>637.98498197000015</v>
      </c>
      <c r="F18" s="56">
        <v>552.01152853999986</v>
      </c>
      <c r="G18" s="56">
        <v>300.16568008000013</v>
      </c>
      <c r="H18" s="57">
        <v>698.79208524000001</v>
      </c>
      <c r="I18" s="58">
        <v>7.130077357511087E-3</v>
      </c>
      <c r="J18" s="59">
        <v>1.3280212616371001</v>
      </c>
      <c r="L18" s="73"/>
      <c r="M18" s="73"/>
    </row>
    <row r="19" spans="2:13" ht="12" customHeight="1" x14ac:dyDescent="0.2">
      <c r="B19" s="204" t="s">
        <v>9</v>
      </c>
      <c r="C19" s="205"/>
      <c r="D19" s="63">
        <v>34061.698178600163</v>
      </c>
      <c r="E19" s="63">
        <v>31184.186987830348</v>
      </c>
      <c r="F19" s="63">
        <v>29385.648446889874</v>
      </c>
      <c r="G19" s="63">
        <v>33708.842329489897</v>
      </c>
      <c r="H19" s="64">
        <v>38692.878396670305</v>
      </c>
      <c r="I19" s="65">
        <v>0.39480014439241506</v>
      </c>
      <c r="J19" s="66">
        <v>0.14785545046203397</v>
      </c>
      <c r="L19" s="73"/>
      <c r="M19" s="73"/>
    </row>
    <row r="20" spans="2:13" ht="12" customHeight="1" x14ac:dyDescent="0.2">
      <c r="B20" s="206" t="s">
        <v>10</v>
      </c>
      <c r="C20" s="207"/>
      <c r="D20" s="67">
        <v>76162.566963000369</v>
      </c>
      <c r="E20" s="67">
        <v>70516.055288099757</v>
      </c>
      <c r="F20" s="67">
        <v>71285.268294660709</v>
      </c>
      <c r="G20" s="67">
        <v>93453.770578320909</v>
      </c>
      <c r="H20" s="67">
        <v>98006.24175611035</v>
      </c>
      <c r="I20" s="68">
        <v>1</v>
      </c>
      <c r="J20" s="69">
        <v>4.8713616899749956E-2</v>
      </c>
      <c r="L20" s="73"/>
      <c r="M20" s="73"/>
    </row>
    <row r="21" spans="2:13" ht="12" customHeight="1" x14ac:dyDescent="0.2">
      <c r="B21" s="200" t="s">
        <v>185</v>
      </c>
      <c r="C21" s="200"/>
      <c r="D21" s="200"/>
      <c r="E21" s="200"/>
      <c r="F21" s="200"/>
      <c r="G21" s="200"/>
      <c r="H21" s="200"/>
      <c r="I21" s="200"/>
      <c r="J21" s="200"/>
    </row>
    <row r="22" spans="2:13" x14ac:dyDescent="0.2">
      <c r="B22" s="208"/>
      <c r="C22" s="208"/>
      <c r="D22" s="208"/>
      <c r="E22" s="208"/>
      <c r="F22" s="208"/>
      <c r="G22" s="208"/>
      <c r="H22" s="208"/>
      <c r="I22" s="208"/>
      <c r="J22" s="208"/>
    </row>
    <row r="23" spans="2:13" x14ac:dyDescent="0.2">
      <c r="B23" s="183"/>
      <c r="C23" s="183"/>
      <c r="D23" s="185"/>
      <c r="E23" s="185"/>
      <c r="F23" s="185"/>
      <c r="G23" s="185"/>
      <c r="H23" s="185"/>
      <c r="I23" s="185"/>
      <c r="J23" s="183"/>
    </row>
    <row r="24" spans="2:13" ht="33.75" customHeight="1" x14ac:dyDescent="0.2">
      <c r="B24" s="209"/>
      <c r="C24" s="209"/>
      <c r="D24" s="209"/>
      <c r="E24" s="209"/>
      <c r="F24" s="209"/>
      <c r="G24" s="209"/>
      <c r="H24" s="209"/>
      <c r="I24" s="209"/>
      <c r="J24" s="209"/>
    </row>
    <row r="25" spans="2:13" x14ac:dyDescent="0.2">
      <c r="B25" s="201"/>
      <c r="C25" s="201"/>
      <c r="D25" s="201"/>
      <c r="E25" s="201"/>
      <c r="F25" s="201"/>
      <c r="G25" s="201"/>
      <c r="H25" s="201"/>
      <c r="I25" s="201"/>
      <c r="J25" s="201"/>
    </row>
  </sheetData>
  <mergeCells count="11">
    <mergeCell ref="B2:J2"/>
    <mergeCell ref="B3:J3"/>
    <mergeCell ref="B21:J21"/>
    <mergeCell ref="B25:J25"/>
    <mergeCell ref="B16:C16"/>
    <mergeCell ref="B17:C17"/>
    <mergeCell ref="B19:C19"/>
    <mergeCell ref="B20:C20"/>
    <mergeCell ref="B18:C18"/>
    <mergeCell ref="B22:J22"/>
    <mergeCell ref="B24:J24"/>
  </mergeCells>
  <pageMargins left="0.7" right="0.7" top="0.75" bottom="0.75" header="0.3" footer="0.3"/>
  <pageSetup paperSize="1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"/>
  <sheetViews>
    <sheetView zoomScaleNormal="100" workbookViewId="0">
      <selection sqref="A1:A1048576"/>
    </sheetView>
  </sheetViews>
  <sheetFormatPr baseColWidth="10" defaultColWidth="11.42578125" defaultRowHeight="15" x14ac:dyDescent="0.25"/>
  <cols>
    <col min="1" max="1" width="3.7109375" style="2" customWidth="1"/>
    <col min="2" max="2" width="28.28515625" style="2" customWidth="1"/>
    <col min="3" max="7" width="10.140625" style="2" bestFit="1" customWidth="1"/>
    <col min="8" max="8" width="13.28515625" style="2" customWidth="1"/>
    <col min="9" max="16384" width="11.42578125" style="2"/>
  </cols>
  <sheetData>
    <row r="2" spans="2:11" x14ac:dyDescent="0.25">
      <c r="B2" s="3" t="s">
        <v>229</v>
      </c>
      <c r="C2" s="4"/>
      <c r="D2" s="4"/>
      <c r="E2" s="4"/>
      <c r="F2" s="4"/>
      <c r="G2" s="4"/>
      <c r="H2" s="4"/>
      <c r="I2" s="4"/>
    </row>
    <row r="3" spans="2:11" x14ac:dyDescent="0.25">
      <c r="B3" s="5" t="s">
        <v>183</v>
      </c>
      <c r="C3" s="4"/>
      <c r="D3" s="4"/>
      <c r="E3" s="4"/>
      <c r="F3" s="4"/>
      <c r="G3" s="4"/>
      <c r="H3" s="4"/>
      <c r="I3" s="4"/>
    </row>
    <row r="4" spans="2:11" x14ac:dyDescent="0.25">
      <c r="B4" s="5"/>
      <c r="C4" s="4"/>
      <c r="D4" s="4"/>
      <c r="E4" s="4"/>
      <c r="F4" s="4"/>
      <c r="G4" s="4"/>
      <c r="H4" s="4"/>
      <c r="I4" s="4"/>
    </row>
    <row r="5" spans="2:11" ht="24" x14ac:dyDescent="0.25">
      <c r="B5" s="40" t="s">
        <v>216</v>
      </c>
      <c r="C5" s="52">
        <v>2018</v>
      </c>
      <c r="D5" s="52">
        <f>+C5+1</f>
        <v>2019</v>
      </c>
      <c r="E5" s="52">
        <f t="shared" ref="E5" si="0">+D5+1</f>
        <v>2020</v>
      </c>
      <c r="F5" s="52">
        <f t="shared" ref="F5" si="1">+E5+1</f>
        <v>2021</v>
      </c>
      <c r="G5" s="52">
        <f t="shared" ref="G5" si="2">+F5+1</f>
        <v>2022</v>
      </c>
      <c r="H5" s="53" t="s">
        <v>227</v>
      </c>
      <c r="I5" s="54" t="s">
        <v>228</v>
      </c>
    </row>
    <row r="6" spans="2:11" x14ac:dyDescent="0.25">
      <c r="B6" s="41" t="s">
        <v>11</v>
      </c>
      <c r="C6" s="42">
        <v>66674447.723249674</v>
      </c>
      <c r="D6" s="42">
        <v>59154915.077290207</v>
      </c>
      <c r="E6" s="42">
        <v>62986376.326609917</v>
      </c>
      <c r="F6" s="43">
        <v>63825671.34760993</v>
      </c>
      <c r="G6" s="44">
        <v>61444586.567549855</v>
      </c>
      <c r="H6" s="186">
        <v>0.96498263643898641</v>
      </c>
      <c r="I6" s="187">
        <f>+IF(F6&gt;0,G6/F6-1,"-")</f>
        <v>-3.7306067132331644E-2</v>
      </c>
      <c r="K6" s="11"/>
    </row>
    <row r="7" spans="2:11" x14ac:dyDescent="0.25">
      <c r="B7" s="45" t="s">
        <v>12</v>
      </c>
      <c r="C7" s="46">
        <v>1255604.989489994</v>
      </c>
      <c r="D7" s="46">
        <v>1251944.488099999</v>
      </c>
      <c r="E7" s="46">
        <v>1417495.8130799986</v>
      </c>
      <c r="F7" s="47">
        <v>1382911.7588399933</v>
      </c>
      <c r="G7" s="48">
        <v>1557092.4440499987</v>
      </c>
      <c r="H7" s="188">
        <v>2.4454020374711564E-2</v>
      </c>
      <c r="I7" s="189">
        <f t="shared" ref="I7:I12" si="3">+IF(F7&gt;0,G7/F7-1,"-")</f>
        <v>0.12595213259023175</v>
      </c>
      <c r="K7" s="11"/>
    </row>
    <row r="8" spans="2:11" x14ac:dyDescent="0.25">
      <c r="B8" s="45" t="s">
        <v>13</v>
      </c>
      <c r="C8" s="46">
        <v>786772.89657999738</v>
      </c>
      <c r="D8" s="46">
        <v>874492.59104000102</v>
      </c>
      <c r="E8" s="46">
        <v>529653.15982000087</v>
      </c>
      <c r="F8" s="47">
        <v>475450.71965999843</v>
      </c>
      <c r="G8" s="48">
        <v>672338.81068999623</v>
      </c>
      <c r="H8" s="188">
        <v>1.0559030735874903E-2</v>
      </c>
      <c r="I8" s="189">
        <f t="shared" si="3"/>
        <v>0.41410830373922924</v>
      </c>
      <c r="K8" s="11"/>
    </row>
    <row r="9" spans="2:11" x14ac:dyDescent="0.25">
      <c r="B9" s="45" t="s">
        <v>14</v>
      </c>
      <c r="C9" s="46">
        <v>155888.92331000001</v>
      </c>
      <c r="D9" s="46">
        <v>102.98</v>
      </c>
      <c r="E9" s="46">
        <v>1.43015</v>
      </c>
      <c r="F9" s="47">
        <v>8168.04</v>
      </c>
      <c r="G9" s="48">
        <v>3.5600000000000002E-3</v>
      </c>
      <c r="H9" s="188">
        <v>5.5909533738112324E-11</v>
      </c>
      <c r="I9" s="189">
        <f t="shared" si="3"/>
        <v>-0.99999956415492575</v>
      </c>
      <c r="K9" s="11"/>
    </row>
    <row r="10" spans="2:11" x14ac:dyDescent="0.25">
      <c r="B10" s="45" t="s">
        <v>209</v>
      </c>
      <c r="C10" s="46">
        <v>10.579409999999999</v>
      </c>
      <c r="D10" s="46">
        <v>18.86552</v>
      </c>
      <c r="E10" s="46">
        <v>0</v>
      </c>
      <c r="F10" s="47">
        <v>0</v>
      </c>
      <c r="G10" s="48">
        <v>0</v>
      </c>
      <c r="H10" s="188">
        <v>0</v>
      </c>
      <c r="I10" s="189" t="str">
        <f t="shared" si="3"/>
        <v>-</v>
      </c>
      <c r="K10" s="11"/>
    </row>
    <row r="11" spans="2:11" x14ac:dyDescent="0.25">
      <c r="B11" s="45" t="s">
        <v>15</v>
      </c>
      <c r="C11" s="46">
        <v>68.597660000000005</v>
      </c>
      <c r="D11" s="46">
        <v>378.26490000000007</v>
      </c>
      <c r="E11" s="46">
        <v>215.65897000000001</v>
      </c>
      <c r="F11" s="47">
        <v>16.579099999999997</v>
      </c>
      <c r="G11" s="48">
        <v>274.58867000000009</v>
      </c>
      <c r="H11" s="188">
        <v>4.3123945251315713E-6</v>
      </c>
      <c r="I11" s="189">
        <f t="shared" si="3"/>
        <v>15.562338727675215</v>
      </c>
      <c r="K11" s="11"/>
    </row>
    <row r="12" spans="2:11" x14ac:dyDescent="0.25">
      <c r="B12" s="49" t="s">
        <v>10</v>
      </c>
      <c r="C12" s="50">
        <v>68872793.709699854</v>
      </c>
      <c r="D12" s="50">
        <v>61281852.266849935</v>
      </c>
      <c r="E12" s="50">
        <v>64933742.388630234</v>
      </c>
      <c r="F12" s="50">
        <v>65692218.44521001</v>
      </c>
      <c r="G12" s="50">
        <v>63674292.41451937</v>
      </c>
      <c r="H12" s="190">
        <v>1</v>
      </c>
      <c r="I12" s="191">
        <f t="shared" si="3"/>
        <v>-3.0717885290685865E-2</v>
      </c>
      <c r="K12" s="11"/>
    </row>
    <row r="13" spans="2:11" x14ac:dyDescent="0.25">
      <c r="B13" s="210" t="s">
        <v>221</v>
      </c>
      <c r="C13" s="210"/>
      <c r="D13" s="210"/>
      <c r="E13" s="210"/>
      <c r="F13" s="210"/>
      <c r="G13" s="210"/>
      <c r="H13" s="210"/>
      <c r="I13" s="210"/>
    </row>
  </sheetData>
  <mergeCells count="1">
    <mergeCell ref="B13:I13"/>
  </mergeCells>
  <pageMargins left="0.7" right="0.7" top="0.75" bottom="0.75" header="0.3" footer="0.3"/>
  <pageSetup paperSize="2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zoomScaleNormal="100" workbookViewId="0">
      <selection sqref="A1:A1048576"/>
    </sheetView>
  </sheetViews>
  <sheetFormatPr baseColWidth="10" defaultColWidth="11.42578125" defaultRowHeight="15" x14ac:dyDescent="0.25"/>
  <cols>
    <col min="1" max="1" width="3.7109375" style="2" customWidth="1"/>
    <col min="2" max="2" width="11.5703125" style="2" customWidth="1"/>
    <col min="3" max="3" width="16.85546875" style="2" customWidth="1"/>
    <col min="4" max="4" width="8.140625" style="7" bestFit="1" customWidth="1"/>
    <col min="5" max="8" width="8.140625" style="2" bestFit="1" customWidth="1"/>
    <col min="9" max="9" width="14.5703125" style="8" customWidth="1"/>
    <col min="10" max="10" width="15.28515625" style="2" customWidth="1"/>
    <col min="11" max="11" width="11.42578125" style="8"/>
    <col min="12" max="16384" width="11.42578125" style="2"/>
  </cols>
  <sheetData>
    <row r="1" spans="2:11" ht="15" customHeight="1" x14ac:dyDescent="0.25">
      <c r="B1" s="6"/>
      <c r="C1" s="6"/>
    </row>
    <row r="2" spans="2:11" x14ac:dyDescent="0.25">
      <c r="B2" s="3" t="s">
        <v>230</v>
      </c>
      <c r="C2" s="4"/>
      <c r="D2" s="9"/>
      <c r="E2" s="4"/>
      <c r="F2" s="4"/>
      <c r="G2" s="4"/>
      <c r="H2" s="4"/>
      <c r="I2" s="10"/>
      <c r="J2" s="4"/>
      <c r="K2" s="10"/>
    </row>
    <row r="3" spans="2:11" x14ac:dyDescent="0.25">
      <c r="B3" s="5" t="s">
        <v>184</v>
      </c>
      <c r="C3" s="4"/>
      <c r="D3" s="9"/>
      <c r="E3" s="4"/>
      <c r="F3" s="4"/>
      <c r="G3" s="4"/>
      <c r="H3" s="4"/>
      <c r="I3" s="10"/>
      <c r="J3" s="4"/>
      <c r="K3" s="10"/>
    </row>
    <row r="4" spans="2:11" x14ac:dyDescent="0.25">
      <c r="B4" s="5"/>
      <c r="C4" s="4"/>
      <c r="D4" s="9"/>
      <c r="E4" s="4"/>
      <c r="F4" s="4"/>
      <c r="G4" s="4"/>
      <c r="H4" s="4"/>
      <c r="I4" s="10"/>
      <c r="J4" s="4"/>
      <c r="K4" s="10"/>
    </row>
    <row r="5" spans="2:11" ht="36" x14ac:dyDescent="0.25">
      <c r="B5" s="40" t="s">
        <v>51</v>
      </c>
      <c r="C5" s="100" t="s">
        <v>215</v>
      </c>
      <c r="D5" s="74">
        <v>2018</v>
      </c>
      <c r="E5" s="74">
        <f>+D5+1</f>
        <v>2019</v>
      </c>
      <c r="F5" s="74">
        <f t="shared" ref="F5:H5" si="0">+E5+1</f>
        <v>2020</v>
      </c>
      <c r="G5" s="74">
        <f t="shared" si="0"/>
        <v>2021</v>
      </c>
      <c r="H5" s="74">
        <f t="shared" si="0"/>
        <v>2022</v>
      </c>
      <c r="I5" s="75" t="s">
        <v>231</v>
      </c>
      <c r="J5" s="75" t="s">
        <v>232</v>
      </c>
      <c r="K5" s="76" t="s">
        <v>228</v>
      </c>
    </row>
    <row r="6" spans="2:11" x14ac:dyDescent="0.25">
      <c r="B6" s="213" t="s">
        <v>16</v>
      </c>
      <c r="C6" s="77" t="s">
        <v>17</v>
      </c>
      <c r="D6" s="78">
        <v>140.09548675999991</v>
      </c>
      <c r="E6" s="78">
        <v>86.795137840000066</v>
      </c>
      <c r="F6" s="78">
        <v>108.14616668000004</v>
      </c>
      <c r="G6" s="78">
        <v>222.30810101999981</v>
      </c>
      <c r="H6" s="79">
        <v>202.55460018999983</v>
      </c>
      <c r="I6" s="80">
        <v>0.33022934430891615</v>
      </c>
      <c r="J6" s="80">
        <v>2.066752041100199E-3</v>
      </c>
      <c r="K6" s="81">
        <v>-8.8856414765662861E-2</v>
      </c>
    </row>
    <row r="7" spans="2:11" x14ac:dyDescent="0.25">
      <c r="B7" s="214"/>
      <c r="C7" s="82" t="s">
        <v>18</v>
      </c>
      <c r="D7" s="83">
        <v>74.52719830999996</v>
      </c>
      <c r="E7" s="83">
        <v>91.22822318999998</v>
      </c>
      <c r="F7" s="83">
        <v>56.96569148999999</v>
      </c>
      <c r="G7" s="83">
        <v>120.26447345000001</v>
      </c>
      <c r="H7" s="84">
        <v>135.54115326999994</v>
      </c>
      <c r="I7" s="85">
        <v>0.22097580666763933</v>
      </c>
      <c r="J7" s="85">
        <v>1.3829849083214125E-3</v>
      </c>
      <c r="K7" s="86">
        <v>0.12702570744095265</v>
      </c>
    </row>
    <row r="8" spans="2:11" x14ac:dyDescent="0.25">
      <c r="B8" s="214"/>
      <c r="C8" s="82" t="s">
        <v>186</v>
      </c>
      <c r="D8" s="83">
        <v>19.210330670000001</v>
      </c>
      <c r="E8" s="83">
        <v>15.726934060000007</v>
      </c>
      <c r="F8" s="83">
        <v>25.461725639999994</v>
      </c>
      <c r="G8" s="83">
        <v>61.161938959999993</v>
      </c>
      <c r="H8" s="84">
        <v>70.640117179999976</v>
      </c>
      <c r="I8" s="85">
        <v>0.11516618016265658</v>
      </c>
      <c r="J8" s="85">
        <v>7.2077161529965599E-4</v>
      </c>
      <c r="K8" s="86">
        <v>0.15496857001539355</v>
      </c>
    </row>
    <row r="9" spans="2:11" x14ac:dyDescent="0.25">
      <c r="B9" s="214"/>
      <c r="C9" s="102" t="s">
        <v>8</v>
      </c>
      <c r="D9" s="83">
        <v>123.07801712999999</v>
      </c>
      <c r="E9" s="83">
        <v>238.19366604999999</v>
      </c>
      <c r="F9" s="83">
        <v>137.04233879</v>
      </c>
      <c r="G9" s="83">
        <v>110.31820896000004</v>
      </c>
      <c r="H9" s="84">
        <v>204.6396627</v>
      </c>
      <c r="I9" s="85">
        <v>0.33362866886078801</v>
      </c>
      <c r="J9" s="85">
        <v>2.0880268341403082E-3</v>
      </c>
      <c r="K9" s="86">
        <v>0.85499442593561059</v>
      </c>
    </row>
    <row r="10" spans="2:11" x14ac:dyDescent="0.25">
      <c r="B10" s="215" t="s">
        <v>19</v>
      </c>
      <c r="C10" s="216"/>
      <c r="D10" s="87">
        <v>356.91103286999987</v>
      </c>
      <c r="E10" s="87">
        <v>431.94396114000006</v>
      </c>
      <c r="F10" s="87">
        <v>327.61592260000003</v>
      </c>
      <c r="G10" s="87">
        <v>514.05272238999987</v>
      </c>
      <c r="H10" s="87">
        <v>613.37553333999972</v>
      </c>
      <c r="I10" s="88">
        <v>1</v>
      </c>
      <c r="J10" s="88">
        <v>6.2585353988615757E-3</v>
      </c>
      <c r="K10" s="89">
        <v>0.19321522214339315</v>
      </c>
    </row>
    <row r="11" spans="2:11" x14ac:dyDescent="0.25">
      <c r="B11" s="213" t="s">
        <v>20</v>
      </c>
      <c r="C11" s="103" t="s">
        <v>21</v>
      </c>
      <c r="D11" s="83">
        <v>10845.448455900034</v>
      </c>
      <c r="E11" s="83">
        <v>10395.214714180003</v>
      </c>
      <c r="F11" s="83">
        <v>9675.1182758400282</v>
      </c>
      <c r="G11" s="83">
        <v>15148.234951359998</v>
      </c>
      <c r="H11" s="84">
        <v>14405.865481499979</v>
      </c>
      <c r="I11" s="85">
        <v>0.49098941931791878</v>
      </c>
      <c r="J11" s="85">
        <v>0.14698926541178056</v>
      </c>
      <c r="K11" s="86">
        <v>-4.9006994692366468E-2</v>
      </c>
    </row>
    <row r="12" spans="2:11" x14ac:dyDescent="0.25">
      <c r="B12" s="214"/>
      <c r="C12" s="82" t="s">
        <v>22</v>
      </c>
      <c r="D12" s="83">
        <v>3441.7140878599907</v>
      </c>
      <c r="E12" s="83">
        <v>3160.0784975699971</v>
      </c>
      <c r="F12" s="83">
        <v>3060.5717766400003</v>
      </c>
      <c r="G12" s="83">
        <v>4537.8553741399992</v>
      </c>
      <c r="H12" s="84">
        <v>4680.7583408000082</v>
      </c>
      <c r="I12" s="85">
        <v>0.1595324364695932</v>
      </c>
      <c r="J12" s="85">
        <v>4.7759798324357207E-2</v>
      </c>
      <c r="K12" s="86">
        <v>3.1491300378230225E-2</v>
      </c>
    </row>
    <row r="13" spans="2:11" x14ac:dyDescent="0.25">
      <c r="B13" s="214"/>
      <c r="C13" s="82" t="s">
        <v>23</v>
      </c>
      <c r="D13" s="83">
        <v>1858.4579165500095</v>
      </c>
      <c r="E13" s="83">
        <v>1949.3573551099946</v>
      </c>
      <c r="F13" s="83">
        <v>1640.0673788099939</v>
      </c>
      <c r="G13" s="83">
        <v>1661.9319469599959</v>
      </c>
      <c r="H13" s="84">
        <v>2020.362070179998</v>
      </c>
      <c r="I13" s="85">
        <v>6.8859201894084204E-2</v>
      </c>
      <c r="J13" s="85">
        <v>2.0614626517438551E-2</v>
      </c>
      <c r="K13" s="86">
        <v>0.21567075828564586</v>
      </c>
    </row>
    <row r="14" spans="2:11" x14ac:dyDescent="0.25">
      <c r="B14" s="214"/>
      <c r="C14" s="82" t="s">
        <v>24</v>
      </c>
      <c r="D14" s="83">
        <v>1352.4255147499969</v>
      </c>
      <c r="E14" s="83">
        <v>1328.1305166600007</v>
      </c>
      <c r="F14" s="83">
        <v>1075.3379108100003</v>
      </c>
      <c r="G14" s="83">
        <v>1442.1586180400002</v>
      </c>
      <c r="H14" s="84">
        <v>1907.7674843599987</v>
      </c>
      <c r="I14" s="85">
        <v>6.5021685128354489E-2</v>
      </c>
      <c r="J14" s="85">
        <v>1.9465775344263348E-2</v>
      </c>
      <c r="K14" s="86">
        <v>0.32285551706704441</v>
      </c>
    </row>
    <row r="15" spans="2:11" x14ac:dyDescent="0.25">
      <c r="B15" s="214"/>
      <c r="C15" s="82" t="s">
        <v>187</v>
      </c>
      <c r="D15" s="83">
        <v>1235.7419786100006</v>
      </c>
      <c r="E15" s="83">
        <v>967.41280092000022</v>
      </c>
      <c r="F15" s="83">
        <v>948.23241243000029</v>
      </c>
      <c r="G15" s="83">
        <v>1294.47196646</v>
      </c>
      <c r="H15" s="84">
        <v>1311.8190113499993</v>
      </c>
      <c r="I15" s="85">
        <v>4.4710208870135729E-2</v>
      </c>
      <c r="J15" s="85">
        <v>1.338505576628967E-2</v>
      </c>
      <c r="K15" s="86">
        <v>1.3400865634377812E-2</v>
      </c>
    </row>
    <row r="16" spans="2:11" x14ac:dyDescent="0.25">
      <c r="B16" s="214"/>
      <c r="C16" s="82" t="s">
        <v>26</v>
      </c>
      <c r="D16" s="83">
        <v>825.86911843000075</v>
      </c>
      <c r="E16" s="83">
        <v>749.71120428000029</v>
      </c>
      <c r="F16" s="83">
        <v>656.46759223000151</v>
      </c>
      <c r="G16" s="83">
        <v>808.44786985000246</v>
      </c>
      <c r="H16" s="84">
        <v>1084.4884628400025</v>
      </c>
      <c r="I16" s="85">
        <v>3.6962191637190875E-2</v>
      </c>
      <c r="J16" s="85">
        <v>1.1065504027169704E-2</v>
      </c>
      <c r="K16" s="86">
        <v>0.34144513614862504</v>
      </c>
    </row>
    <row r="17" spans="2:11" x14ac:dyDescent="0.25">
      <c r="B17" s="214"/>
      <c r="C17" s="82" t="s">
        <v>25</v>
      </c>
      <c r="D17" s="83">
        <v>1223.9646694599996</v>
      </c>
      <c r="E17" s="83">
        <v>696.60826351000173</v>
      </c>
      <c r="F17" s="83">
        <v>683.75694790999955</v>
      </c>
      <c r="G17" s="83">
        <v>821.70673560000444</v>
      </c>
      <c r="H17" s="84">
        <v>956.95933800999842</v>
      </c>
      <c r="I17" s="85">
        <v>3.2615666881228321E-2</v>
      </c>
      <c r="J17" s="85">
        <v>9.7642693043102947E-3</v>
      </c>
      <c r="K17" s="86">
        <v>0.16459960293648246</v>
      </c>
    </row>
    <row r="18" spans="2:11" x14ac:dyDescent="0.25">
      <c r="B18" s="214"/>
      <c r="C18" s="82" t="s">
        <v>27</v>
      </c>
      <c r="D18" s="83">
        <v>542.06832805000079</v>
      </c>
      <c r="E18" s="83">
        <v>488.78067054000019</v>
      </c>
      <c r="F18" s="83">
        <v>465.91196774999969</v>
      </c>
      <c r="G18" s="83">
        <v>566.74320495999962</v>
      </c>
      <c r="H18" s="84">
        <v>619.54932084000075</v>
      </c>
      <c r="I18" s="85">
        <v>2.1115854626623212E-2</v>
      </c>
      <c r="J18" s="85">
        <v>6.3215292183303861E-3</v>
      </c>
      <c r="K18" s="86">
        <v>9.3174678439643888E-2</v>
      </c>
    </row>
    <row r="19" spans="2:11" x14ac:dyDescent="0.25">
      <c r="B19" s="214"/>
      <c r="C19" s="82" t="s">
        <v>28</v>
      </c>
      <c r="D19" s="83">
        <v>343.15320334000035</v>
      </c>
      <c r="E19" s="83">
        <v>342.59496653999895</v>
      </c>
      <c r="F19" s="83">
        <v>345.78032454999936</v>
      </c>
      <c r="G19" s="83">
        <v>312.21329869999965</v>
      </c>
      <c r="H19" s="84">
        <v>477.46355824999836</v>
      </c>
      <c r="I19" s="85">
        <v>1.6273201739367103E-2</v>
      </c>
      <c r="J19" s="85">
        <v>4.8717668354039505E-3</v>
      </c>
      <c r="K19" s="86">
        <v>0.52928642129618186</v>
      </c>
    </row>
    <row r="20" spans="2:11" x14ac:dyDescent="0.25">
      <c r="B20" s="214"/>
      <c r="C20" s="82" t="s">
        <v>233</v>
      </c>
      <c r="D20" s="83">
        <v>250.48636526000001</v>
      </c>
      <c r="E20" s="83">
        <v>166.73934033999953</v>
      </c>
      <c r="F20" s="83">
        <v>167.10555276000022</v>
      </c>
      <c r="G20" s="83">
        <v>247.46867605000008</v>
      </c>
      <c r="H20" s="84">
        <v>407.04127314000033</v>
      </c>
      <c r="I20" s="85">
        <v>1.3873026830223177E-2</v>
      </c>
      <c r="J20" s="85">
        <v>4.1532178547661154E-3</v>
      </c>
      <c r="K20" s="86">
        <v>0.64481937527220312</v>
      </c>
    </row>
    <row r="21" spans="2:11" x14ac:dyDescent="0.25">
      <c r="B21" s="214"/>
      <c r="C21" s="102" t="s">
        <v>8</v>
      </c>
      <c r="D21" s="83">
        <v>1147.2355492599997</v>
      </c>
      <c r="E21" s="83">
        <v>1052.4264959900006</v>
      </c>
      <c r="F21" s="83">
        <v>981.93133797999997</v>
      </c>
      <c r="G21" s="83">
        <v>1157.6440395600002</v>
      </c>
      <c r="H21" s="84">
        <v>1468.4061552600001</v>
      </c>
      <c r="I21" s="85">
        <v>5.0047106605280861E-2</v>
      </c>
      <c r="J21" s="85">
        <v>1.4982782003968189E-2</v>
      </c>
      <c r="K21" s="86">
        <v>0.26844358462564633</v>
      </c>
    </row>
    <row r="22" spans="2:11" x14ac:dyDescent="0.25">
      <c r="B22" s="215" t="s">
        <v>29</v>
      </c>
      <c r="C22" s="216"/>
      <c r="D22" s="87">
        <v>23066.565187470034</v>
      </c>
      <c r="E22" s="87">
        <v>21297.054825639996</v>
      </c>
      <c r="F22" s="87">
        <v>19700.281477710021</v>
      </c>
      <c r="G22" s="87">
        <v>27998.876681680005</v>
      </c>
      <c r="H22" s="87">
        <v>29340.480496529985</v>
      </c>
      <c r="I22" s="88">
        <v>1</v>
      </c>
      <c r="J22" s="88">
        <v>0.299373590608078</v>
      </c>
      <c r="K22" s="89">
        <v>4.7916344291333957E-2</v>
      </c>
    </row>
    <row r="23" spans="2:11" x14ac:dyDescent="0.25">
      <c r="B23" s="214" t="s">
        <v>30</v>
      </c>
      <c r="C23" s="103" t="s">
        <v>31</v>
      </c>
      <c r="D23" s="83">
        <v>24689.397609210009</v>
      </c>
      <c r="E23" s="83">
        <v>22359.520589260002</v>
      </c>
      <c r="F23" s="83">
        <v>27120.250866400016</v>
      </c>
      <c r="G23" s="83">
        <v>35985.262349500044</v>
      </c>
      <c r="H23" s="84">
        <v>38106.010896690001</v>
      </c>
      <c r="I23" s="85">
        <v>0.66504607741990363</v>
      </c>
      <c r="J23" s="85">
        <v>0.3888120819030832</v>
      </c>
      <c r="K23" s="86">
        <v>5.8933808140471111E-2</v>
      </c>
    </row>
    <row r="24" spans="2:11" x14ac:dyDescent="0.25">
      <c r="B24" s="214"/>
      <c r="C24" s="82" t="s">
        <v>32</v>
      </c>
      <c r="D24" s="83">
        <v>6681.6697356300065</v>
      </c>
      <c r="E24" s="83">
        <v>6182.6615706700004</v>
      </c>
      <c r="F24" s="83">
        <v>6442.6279243500067</v>
      </c>
      <c r="G24" s="83">
        <v>7177.8673785699912</v>
      </c>
      <c r="H24" s="84">
        <v>7308.1718534700003</v>
      </c>
      <c r="I24" s="85">
        <v>0.12754604614577875</v>
      </c>
      <c r="J24" s="85">
        <v>7.4568432811213156E-2</v>
      </c>
      <c r="K24" s="86">
        <v>1.8153647598594835E-2</v>
      </c>
    </row>
    <row r="25" spans="2:11" x14ac:dyDescent="0.25">
      <c r="B25" s="214"/>
      <c r="C25" s="82" t="s">
        <v>33</v>
      </c>
      <c r="D25" s="83">
        <v>4245.0394284899958</v>
      </c>
      <c r="E25" s="83">
        <v>4505.2458421600004</v>
      </c>
      <c r="F25" s="83">
        <v>4100.9555378400019</v>
      </c>
      <c r="G25" s="83">
        <v>4935.2259528999957</v>
      </c>
      <c r="H25" s="84">
        <v>5991.3670083000025</v>
      </c>
      <c r="I25" s="85">
        <v>0.10456447771600906</v>
      </c>
      <c r="J25" s="85">
        <v>6.1132504429764901E-2</v>
      </c>
      <c r="K25" s="86">
        <v>0.214000547387178</v>
      </c>
    </row>
    <row r="26" spans="2:11" x14ac:dyDescent="0.25">
      <c r="B26" s="214"/>
      <c r="C26" s="82" t="s">
        <v>35</v>
      </c>
      <c r="D26" s="83">
        <v>1487.8941415199995</v>
      </c>
      <c r="E26" s="83">
        <v>1112.2141959499997</v>
      </c>
      <c r="F26" s="83">
        <v>836.06951414999946</v>
      </c>
      <c r="G26" s="83">
        <v>1125.1212462499996</v>
      </c>
      <c r="H26" s="84">
        <v>1690.6355831699996</v>
      </c>
      <c r="I26" s="85">
        <v>2.9505858432202985E-2</v>
      </c>
      <c r="J26" s="85">
        <v>1.7250284807136796E-2</v>
      </c>
      <c r="K26" s="86">
        <v>0.50262524043950374</v>
      </c>
    </row>
    <row r="27" spans="2:11" x14ac:dyDescent="0.25">
      <c r="B27" s="214"/>
      <c r="C27" s="82" t="s">
        <v>34</v>
      </c>
      <c r="D27" s="83">
        <v>1327.8710602699996</v>
      </c>
      <c r="E27" s="83">
        <v>1515.9849709300001</v>
      </c>
      <c r="F27" s="83">
        <v>1229.9097651500001</v>
      </c>
      <c r="G27" s="83">
        <v>2026.9529235899997</v>
      </c>
      <c r="H27" s="84">
        <v>1556.3211990499988</v>
      </c>
      <c r="I27" s="85">
        <v>2.7161733392658746E-2</v>
      </c>
      <c r="J27" s="85">
        <v>1.5879817154125019E-2</v>
      </c>
      <c r="K27" s="86">
        <v>-0.23218680565429728</v>
      </c>
    </row>
    <row r="28" spans="2:11" x14ac:dyDescent="0.25">
      <c r="B28" s="101"/>
      <c r="C28" s="102" t="s">
        <v>8</v>
      </c>
      <c r="D28" s="83">
        <v>1827.1824110699993</v>
      </c>
      <c r="E28" s="83">
        <v>1876.1379961899993</v>
      </c>
      <c r="F28" s="83">
        <v>1740.1049472499994</v>
      </c>
      <c r="G28" s="83">
        <v>2109.4670014199996</v>
      </c>
      <c r="H28" s="84">
        <v>2645.7953221400007</v>
      </c>
      <c r="I28" s="85">
        <v>4.6175806893446823E-2</v>
      </c>
      <c r="J28" s="85">
        <v>2.6996192025443674E-2</v>
      </c>
      <c r="K28" s="86">
        <v>0.25424826288297875</v>
      </c>
    </row>
    <row r="29" spans="2:11" x14ac:dyDescent="0.25">
      <c r="B29" s="215" t="s">
        <v>36</v>
      </c>
      <c r="C29" s="216"/>
      <c r="D29" s="87">
        <v>40259.054386190015</v>
      </c>
      <c r="E29" s="87">
        <v>37551.76516516001</v>
      </c>
      <c r="F29" s="87">
        <v>41469.918555140022</v>
      </c>
      <c r="G29" s="87">
        <v>53359.896852230027</v>
      </c>
      <c r="H29" s="87">
        <v>57298.301862820001</v>
      </c>
      <c r="I29" s="88">
        <v>1</v>
      </c>
      <c r="J29" s="88">
        <v>0.58463931313076667</v>
      </c>
      <c r="K29" s="89">
        <v>7.3808332529139431E-2</v>
      </c>
    </row>
    <row r="30" spans="2:11" x14ac:dyDescent="0.25">
      <c r="B30" s="214" t="s">
        <v>37</v>
      </c>
      <c r="C30" s="103" t="s">
        <v>235</v>
      </c>
      <c r="D30" s="83">
        <v>1632.1744603000022</v>
      </c>
      <c r="E30" s="83">
        <v>1580.8415845299983</v>
      </c>
      <c r="F30" s="83">
        <v>1347.60995609</v>
      </c>
      <c r="G30" s="83">
        <v>1592.6811475500028</v>
      </c>
      <c r="H30" s="84">
        <v>1681.5324368600011</v>
      </c>
      <c r="I30" s="85">
        <v>0.17276456423144426</v>
      </c>
      <c r="J30" s="85">
        <v>1.7157401474944017E-2</v>
      </c>
      <c r="K30" s="86">
        <v>5.578724244126132E-2</v>
      </c>
    </row>
    <row r="31" spans="2:11" x14ac:dyDescent="0.25">
      <c r="B31" s="214"/>
      <c r="C31" s="82" t="s">
        <v>38</v>
      </c>
      <c r="D31" s="83">
        <v>1697.6216241899976</v>
      </c>
      <c r="E31" s="83">
        <v>1690.9002503800009</v>
      </c>
      <c r="F31" s="83">
        <v>1126.7502906099992</v>
      </c>
      <c r="G31" s="83">
        <v>1619.3433780100008</v>
      </c>
      <c r="H31" s="84">
        <v>1321.5097940499991</v>
      </c>
      <c r="I31" s="85">
        <v>0.13577499826465858</v>
      </c>
      <c r="J31" s="85">
        <v>1.3483935006288644E-2</v>
      </c>
      <c r="K31" s="86">
        <v>-0.18392243918396556</v>
      </c>
    </row>
    <row r="32" spans="2:11" x14ac:dyDescent="0.25">
      <c r="B32" s="214"/>
      <c r="C32" s="82" t="s">
        <v>39</v>
      </c>
      <c r="D32" s="83">
        <v>1066.8515776700003</v>
      </c>
      <c r="E32" s="83">
        <v>934.08257502999845</v>
      </c>
      <c r="F32" s="83">
        <v>992.06467461000034</v>
      </c>
      <c r="G32" s="83">
        <v>1182.7956022299993</v>
      </c>
      <c r="H32" s="84">
        <v>978.79429878000167</v>
      </c>
      <c r="I32" s="85">
        <v>0.100563608999847</v>
      </c>
      <c r="J32" s="85">
        <v>9.9870608365510653E-3</v>
      </c>
      <c r="K32" s="86">
        <v>-0.17247384338036187</v>
      </c>
    </row>
    <row r="33" spans="2:11" x14ac:dyDescent="0.25">
      <c r="B33" s="214"/>
      <c r="C33" s="82" t="s">
        <v>40</v>
      </c>
      <c r="D33" s="83">
        <v>1139.5263178800008</v>
      </c>
      <c r="E33" s="83">
        <v>1024.7470868400001</v>
      </c>
      <c r="F33" s="83">
        <v>849.71086379000042</v>
      </c>
      <c r="G33" s="83">
        <v>954.04735694000033</v>
      </c>
      <c r="H33" s="84">
        <v>967.75418245000003</v>
      </c>
      <c r="I33" s="85">
        <v>9.9429321700353179E-2</v>
      </c>
      <c r="J33" s="85">
        <v>9.874413762934315E-3</v>
      </c>
      <c r="K33" s="86">
        <v>1.4367028439723262E-2</v>
      </c>
    </row>
    <row r="34" spans="2:11" x14ac:dyDescent="0.25">
      <c r="B34" s="214"/>
      <c r="C34" s="82" t="s">
        <v>45</v>
      </c>
      <c r="D34" s="83">
        <v>623.93902332000039</v>
      </c>
      <c r="E34" s="83">
        <v>475.65393700999999</v>
      </c>
      <c r="F34" s="83">
        <v>460.05494062999986</v>
      </c>
      <c r="G34" s="83">
        <v>539.5834082800003</v>
      </c>
      <c r="H34" s="84">
        <v>889.62027907999925</v>
      </c>
      <c r="I34" s="85">
        <v>9.1401662244299617E-2</v>
      </c>
      <c r="J34" s="85">
        <v>9.0771798116066216E-3</v>
      </c>
      <c r="K34" s="86">
        <v>0.64871689052817949</v>
      </c>
    </row>
    <row r="35" spans="2:11" x14ac:dyDescent="0.25">
      <c r="B35" s="214"/>
      <c r="C35" s="82" t="s">
        <v>41</v>
      </c>
      <c r="D35" s="83">
        <v>1065.1503676500006</v>
      </c>
      <c r="E35" s="83">
        <v>966.18447506000075</v>
      </c>
      <c r="F35" s="83">
        <v>792.56372558000044</v>
      </c>
      <c r="G35" s="83">
        <v>1184.1162005899992</v>
      </c>
      <c r="H35" s="84">
        <v>872.62140962999888</v>
      </c>
      <c r="I35" s="85">
        <v>8.9655158752258435E-2</v>
      </c>
      <c r="J35" s="85">
        <v>8.903733007143878E-3</v>
      </c>
      <c r="K35" s="86">
        <v>-0.26306099925395376</v>
      </c>
    </row>
    <row r="36" spans="2:11" x14ac:dyDescent="0.25">
      <c r="B36" s="214"/>
      <c r="C36" s="82" t="s">
        <v>43</v>
      </c>
      <c r="D36" s="83">
        <v>729.44777622000061</v>
      </c>
      <c r="E36" s="83">
        <v>676.05192237999995</v>
      </c>
      <c r="F36" s="83">
        <v>617.57558580000068</v>
      </c>
      <c r="G36" s="83">
        <v>631.88912518000097</v>
      </c>
      <c r="H36" s="84">
        <v>681.54479114999981</v>
      </c>
      <c r="I36" s="85">
        <v>7.0023501340904334E-2</v>
      </c>
      <c r="J36" s="85">
        <v>6.9540957691861544E-3</v>
      </c>
      <c r="K36" s="86">
        <v>7.8582877899431969E-2</v>
      </c>
    </row>
    <row r="37" spans="2:11" x14ac:dyDescent="0.25">
      <c r="B37" s="214"/>
      <c r="C37" s="82" t="s">
        <v>44</v>
      </c>
      <c r="D37" s="83">
        <v>832.3898244200002</v>
      </c>
      <c r="E37" s="83">
        <v>768.74582322999947</v>
      </c>
      <c r="F37" s="83">
        <v>565.39759001000073</v>
      </c>
      <c r="G37" s="83">
        <v>785.22507758999973</v>
      </c>
      <c r="H37" s="84">
        <v>640.20077029000049</v>
      </c>
      <c r="I37" s="85">
        <v>6.5775720215259459E-2</v>
      </c>
      <c r="J37" s="85">
        <v>6.5322448735780515E-3</v>
      </c>
      <c r="K37" s="86">
        <v>-0.18469138523327033</v>
      </c>
    </row>
    <row r="38" spans="2:11" x14ac:dyDescent="0.25">
      <c r="B38" s="214"/>
      <c r="C38" s="82" t="s">
        <v>42</v>
      </c>
      <c r="D38" s="83">
        <v>919.49484359999951</v>
      </c>
      <c r="E38" s="83">
        <v>757.6964601399992</v>
      </c>
      <c r="F38" s="83">
        <v>698.16453829000034</v>
      </c>
      <c r="G38" s="83">
        <v>621.47373736000134</v>
      </c>
      <c r="H38" s="84">
        <v>441.01015484999982</v>
      </c>
      <c r="I38" s="85">
        <v>4.5310411832778334E-2</v>
      </c>
      <c r="J38" s="85">
        <v>4.499817021322584E-3</v>
      </c>
      <c r="K38" s="86">
        <v>-0.29038006219957824</v>
      </c>
    </row>
    <row r="39" spans="2:11" x14ac:dyDescent="0.25">
      <c r="B39" s="214"/>
      <c r="C39" s="82" t="s">
        <v>234</v>
      </c>
      <c r="D39" s="83">
        <v>328.72052783999987</v>
      </c>
      <c r="E39" s="83">
        <v>219.90673737000006</v>
      </c>
      <c r="F39" s="83">
        <v>241.91954256999992</v>
      </c>
      <c r="G39" s="83">
        <v>240.77551024000007</v>
      </c>
      <c r="H39" s="84">
        <v>160.52441031000004</v>
      </c>
      <c r="I39" s="85">
        <v>1.649265229013579E-2</v>
      </c>
      <c r="J39" s="85">
        <v>1.6378998667193818E-3</v>
      </c>
      <c r="K39" s="86">
        <v>-0.33330258484348096</v>
      </c>
    </row>
    <row r="40" spans="2:11" x14ac:dyDescent="0.25">
      <c r="B40" s="214"/>
      <c r="C40" s="82" t="s">
        <v>8</v>
      </c>
      <c r="D40" s="83">
        <v>1470.6623358099991</v>
      </c>
      <c r="E40" s="83">
        <v>1167.77013668</v>
      </c>
      <c r="F40" s="83">
        <v>1222.0034795000008</v>
      </c>
      <c r="G40" s="83">
        <v>1519.1480245600005</v>
      </c>
      <c r="H40" s="84">
        <v>1097.9739092300001</v>
      </c>
      <c r="I40" s="85">
        <v>0.1128084001280609</v>
      </c>
      <c r="J40" s="85">
        <v>1.1203101859188979E-2</v>
      </c>
      <c r="K40" s="86">
        <v>-0.27724363164148369</v>
      </c>
    </row>
    <row r="41" spans="2:11" x14ac:dyDescent="0.25">
      <c r="B41" s="215" t="s">
        <v>46</v>
      </c>
      <c r="C41" s="216"/>
      <c r="D41" s="87">
        <v>11505.978678900001</v>
      </c>
      <c r="E41" s="87">
        <v>10262.580988649997</v>
      </c>
      <c r="F41" s="87">
        <v>8913.8151874800005</v>
      </c>
      <c r="G41" s="87">
        <v>10871.078568530007</v>
      </c>
      <c r="H41" s="87">
        <v>9733.0864366800015</v>
      </c>
      <c r="I41" s="88">
        <v>1</v>
      </c>
      <c r="J41" s="88">
        <v>9.9310883289463706E-2</v>
      </c>
      <c r="K41" s="89">
        <v>-0.10468070161357368</v>
      </c>
    </row>
    <row r="42" spans="2:11" x14ac:dyDescent="0.25">
      <c r="B42" s="214" t="s">
        <v>47</v>
      </c>
      <c r="C42" s="103" t="s">
        <v>48</v>
      </c>
      <c r="D42" s="83">
        <v>258.91758765000009</v>
      </c>
      <c r="E42" s="83">
        <v>251.06509700000007</v>
      </c>
      <c r="F42" s="83">
        <v>254.0881441300001</v>
      </c>
      <c r="G42" s="83">
        <v>336.44764161000012</v>
      </c>
      <c r="H42" s="84">
        <v>230.55294402999959</v>
      </c>
      <c r="I42" s="85">
        <v>0.73345545580079263</v>
      </c>
      <c r="J42" s="85">
        <v>2.3524312319182089E-3</v>
      </c>
      <c r="K42" s="86">
        <v>-0.31474346817609866</v>
      </c>
    </row>
    <row r="43" spans="2:11" x14ac:dyDescent="0.25">
      <c r="B43" s="214"/>
      <c r="C43" s="82" t="s">
        <v>49</v>
      </c>
      <c r="D43" s="83">
        <v>72.332781679999954</v>
      </c>
      <c r="E43" s="83">
        <v>74.439964830000122</v>
      </c>
      <c r="F43" s="83">
        <v>57.975023609999987</v>
      </c>
      <c r="G43" s="83">
        <v>60.642462000000037</v>
      </c>
      <c r="H43" s="84">
        <v>78.409416320000034</v>
      </c>
      <c r="I43" s="85">
        <v>0.24944298338075677</v>
      </c>
      <c r="J43" s="85">
        <v>8.0004512891253461E-4</v>
      </c>
      <c r="K43" s="90">
        <v>0.29297877648832893</v>
      </c>
    </row>
    <row r="44" spans="2:11" x14ac:dyDescent="0.25">
      <c r="B44" s="214"/>
      <c r="C44" s="102" t="s">
        <v>8</v>
      </c>
      <c r="D44" s="83">
        <v>5.4870094499999995</v>
      </c>
      <c r="E44" s="83">
        <v>5.1523951300000013</v>
      </c>
      <c r="F44" s="83">
        <v>3.7094489799999995</v>
      </c>
      <c r="G44" s="83">
        <v>5.6958368899999998</v>
      </c>
      <c r="H44" s="84">
        <v>5.3756709600000008</v>
      </c>
      <c r="I44" s="85">
        <v>1.7101560818450642E-2</v>
      </c>
      <c r="J44" s="91">
        <v>5.4850291814856443E-5</v>
      </c>
      <c r="K44" s="92">
        <v>-5.621051588785908E-2</v>
      </c>
    </row>
    <row r="45" spans="2:11" x14ac:dyDescent="0.25">
      <c r="B45" s="215" t="s">
        <v>50</v>
      </c>
      <c r="C45" s="216"/>
      <c r="D45" s="87">
        <v>336.73737878000003</v>
      </c>
      <c r="E45" s="87">
        <v>330.65745696000016</v>
      </c>
      <c r="F45" s="87">
        <v>315.77261672000009</v>
      </c>
      <c r="G45" s="87">
        <v>402.78594050000015</v>
      </c>
      <c r="H45" s="87">
        <v>314.33803130999962</v>
      </c>
      <c r="I45" s="88">
        <v>1</v>
      </c>
      <c r="J45" s="93">
        <v>3.2073266526455998E-3</v>
      </c>
      <c r="K45" s="94">
        <v>-0.21959035879009414</v>
      </c>
    </row>
    <row r="46" spans="2:11" x14ac:dyDescent="0.25">
      <c r="B46" s="211" t="s">
        <v>188</v>
      </c>
      <c r="C46" s="212"/>
      <c r="D46" s="83">
        <v>637.3202987899997</v>
      </c>
      <c r="E46" s="83">
        <v>642.0528905499998</v>
      </c>
      <c r="F46" s="83">
        <v>557.86453500999971</v>
      </c>
      <c r="G46" s="83">
        <v>307.07981299000022</v>
      </c>
      <c r="H46" s="84">
        <v>706.65939542999979</v>
      </c>
      <c r="I46" s="85"/>
      <c r="J46" s="91">
        <v>7.2103509201845786E-3</v>
      </c>
      <c r="K46" s="95">
        <v>1.301223869290983</v>
      </c>
    </row>
    <row r="47" spans="2:11" ht="15" customHeight="1" x14ac:dyDescent="0.25">
      <c r="B47" s="217" t="s">
        <v>10</v>
      </c>
      <c r="C47" s="218"/>
      <c r="D47" s="96">
        <v>76162.566963000019</v>
      </c>
      <c r="E47" s="96">
        <v>70516.055288099989</v>
      </c>
      <c r="F47" s="96">
        <v>71285.268294660025</v>
      </c>
      <c r="G47" s="96">
        <v>93453.770578320036</v>
      </c>
      <c r="H47" s="96">
        <v>98006.241756109972</v>
      </c>
      <c r="I47" s="97"/>
      <c r="J47" s="98">
        <v>1</v>
      </c>
      <c r="K47" s="99">
        <v>4.871361689975573E-2</v>
      </c>
    </row>
    <row r="48" spans="2:11" x14ac:dyDescent="0.25">
      <c r="B48" s="219" t="s">
        <v>185</v>
      </c>
      <c r="C48" s="219"/>
      <c r="D48" s="219"/>
      <c r="E48" s="219"/>
      <c r="F48" s="219"/>
      <c r="G48" s="219"/>
      <c r="H48" s="219"/>
      <c r="I48" s="219"/>
      <c r="J48" s="219"/>
      <c r="K48" s="219"/>
    </row>
    <row r="49" spans="1:24" x14ac:dyDescent="0.25">
      <c r="B49" s="210" t="s">
        <v>189</v>
      </c>
      <c r="C49" s="210"/>
      <c r="D49" s="210"/>
      <c r="E49" s="210"/>
      <c r="F49" s="210"/>
      <c r="G49" s="210"/>
      <c r="H49" s="210"/>
      <c r="I49" s="210"/>
      <c r="J49" s="210"/>
      <c r="K49" s="210"/>
    </row>
    <row r="50" spans="1:24" s="8" customFormat="1" x14ac:dyDescent="0.25">
      <c r="A50" s="2"/>
      <c r="B50" s="210" t="s">
        <v>315</v>
      </c>
      <c r="C50" s="210"/>
      <c r="D50" s="210"/>
      <c r="E50" s="210"/>
      <c r="F50" s="210"/>
      <c r="G50" s="210"/>
      <c r="H50" s="210"/>
      <c r="I50" s="210"/>
      <c r="J50" s="210"/>
      <c r="K50" s="1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s="8" customFormat="1" x14ac:dyDescent="0.25">
      <c r="A51" s="2"/>
      <c r="B51" s="2"/>
      <c r="C51" s="2"/>
      <c r="D51" s="7"/>
      <c r="E51" s="2"/>
      <c r="F51" s="2"/>
      <c r="G51" s="2"/>
      <c r="H51" s="2"/>
      <c r="J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s="8" customFormat="1" x14ac:dyDescent="0.25">
      <c r="A52" s="2"/>
      <c r="B52" s="2"/>
      <c r="C52" s="2"/>
      <c r="D52" s="7"/>
      <c r="E52" s="2"/>
      <c r="F52" s="2"/>
      <c r="G52" s="2"/>
      <c r="H52" s="2"/>
      <c r="J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s="8" customFormat="1" x14ac:dyDescent="0.25">
      <c r="A53" s="2"/>
      <c r="B53" s="2"/>
      <c r="C53" s="2"/>
      <c r="D53" s="7"/>
      <c r="E53" s="2"/>
      <c r="F53" s="2"/>
      <c r="G53" s="2"/>
      <c r="H53" s="2"/>
      <c r="J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s="8" customFormat="1" x14ac:dyDescent="0.25">
      <c r="A54" s="2"/>
      <c r="B54" s="2"/>
      <c r="C54" s="2"/>
      <c r="D54" s="7"/>
      <c r="E54" s="2"/>
      <c r="F54" s="2"/>
      <c r="G54" s="2"/>
      <c r="H54" s="2"/>
      <c r="J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s="8" customFormat="1" x14ac:dyDescent="0.25">
      <c r="A55" s="2"/>
      <c r="B55" s="2"/>
      <c r="C55" s="2"/>
      <c r="D55" s="7"/>
      <c r="E55" s="2"/>
      <c r="F55" s="2"/>
      <c r="G55" s="2"/>
      <c r="H55" s="2"/>
      <c r="J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s="8" customFormat="1" x14ac:dyDescent="0.25">
      <c r="A56" s="2"/>
      <c r="B56" s="2"/>
      <c r="C56" s="2"/>
      <c r="D56" s="7"/>
      <c r="E56" s="2"/>
      <c r="F56" s="2"/>
      <c r="G56" s="2"/>
      <c r="H56" s="2"/>
      <c r="J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s="8" customFormat="1" x14ac:dyDescent="0.25">
      <c r="A57" s="2"/>
      <c r="B57" s="2"/>
      <c r="C57" s="2"/>
      <c r="D57" s="7"/>
      <c r="E57" s="2"/>
      <c r="F57" s="2"/>
      <c r="G57" s="2"/>
      <c r="H57" s="2"/>
      <c r="J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s="8" customFormat="1" x14ac:dyDescent="0.25">
      <c r="A58" s="2"/>
      <c r="B58" s="2"/>
      <c r="C58" s="2"/>
      <c r="D58" s="7"/>
      <c r="E58" s="2"/>
      <c r="F58" s="2"/>
      <c r="G58" s="2"/>
      <c r="H58" s="2"/>
      <c r="J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s="8" customFormat="1" x14ac:dyDescent="0.25">
      <c r="A59" s="2"/>
      <c r="B59" s="2"/>
      <c r="C59" s="2"/>
      <c r="D59" s="7"/>
      <c r="E59" s="2"/>
      <c r="F59" s="2"/>
      <c r="G59" s="2"/>
      <c r="H59" s="2"/>
      <c r="J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s="8" customFormat="1" x14ac:dyDescent="0.25">
      <c r="A60" s="2"/>
      <c r="B60" s="2"/>
      <c r="C60" s="2"/>
      <c r="D60" s="7"/>
      <c r="E60" s="2"/>
      <c r="F60" s="2"/>
      <c r="G60" s="2"/>
      <c r="H60" s="2"/>
      <c r="J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s="8" customFormat="1" x14ac:dyDescent="0.25">
      <c r="A61" s="2"/>
      <c r="B61" s="2"/>
      <c r="C61" s="2"/>
      <c r="D61" s="7"/>
      <c r="E61" s="2"/>
      <c r="F61" s="2"/>
      <c r="G61" s="2"/>
      <c r="H61" s="2"/>
      <c r="J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s="8" customFormat="1" x14ac:dyDescent="0.25">
      <c r="A62" s="2"/>
      <c r="B62" s="2"/>
      <c r="C62" s="2"/>
      <c r="D62" s="7"/>
      <c r="E62" s="2"/>
      <c r="F62" s="2"/>
      <c r="G62" s="2"/>
      <c r="H62" s="2"/>
      <c r="J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s="8" customFormat="1" x14ac:dyDescent="0.25">
      <c r="A63" s="2"/>
      <c r="B63" s="2"/>
      <c r="C63" s="2"/>
      <c r="D63" s="7"/>
      <c r="E63" s="2"/>
      <c r="F63" s="2"/>
      <c r="G63" s="2"/>
      <c r="H63" s="2"/>
      <c r="J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s="8" customFormat="1" x14ac:dyDescent="0.25">
      <c r="A64" s="2"/>
      <c r="B64" s="2"/>
      <c r="C64" s="2"/>
      <c r="D64" s="7"/>
      <c r="E64" s="2"/>
      <c r="F64" s="2"/>
      <c r="G64" s="2"/>
      <c r="H64" s="2"/>
      <c r="J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s="8" customFormat="1" x14ac:dyDescent="0.25">
      <c r="A65" s="2"/>
      <c r="B65" s="2"/>
      <c r="C65" s="2"/>
      <c r="D65" s="7"/>
      <c r="E65" s="2"/>
      <c r="F65" s="2"/>
      <c r="G65" s="2"/>
      <c r="H65" s="2"/>
      <c r="J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</sheetData>
  <mergeCells count="15">
    <mergeCell ref="B50:J50"/>
    <mergeCell ref="B49:K49"/>
    <mergeCell ref="B46:C46"/>
    <mergeCell ref="B6:B9"/>
    <mergeCell ref="B10:C10"/>
    <mergeCell ref="B11:B21"/>
    <mergeCell ref="B22:C22"/>
    <mergeCell ref="B23:B27"/>
    <mergeCell ref="B29:C29"/>
    <mergeCell ref="B30:B40"/>
    <mergeCell ref="B41:C41"/>
    <mergeCell ref="B42:B44"/>
    <mergeCell ref="B45:C45"/>
    <mergeCell ref="B47:C47"/>
    <mergeCell ref="B48:K48"/>
  </mergeCells>
  <pageMargins left="0.7" right="0.7" top="0.75" bottom="0.75" header="0.3" footer="0.3"/>
  <pageSetup paperSize="1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>
      <selection sqref="A1:A1048576"/>
    </sheetView>
  </sheetViews>
  <sheetFormatPr baseColWidth="10" defaultRowHeight="12.75" x14ac:dyDescent="0.2"/>
  <cols>
    <col min="1" max="1" width="3.7109375" style="16" customWidth="1"/>
    <col min="2" max="2" width="34.140625" style="16" customWidth="1"/>
    <col min="3" max="7" width="11.42578125" style="16"/>
    <col min="8" max="8" width="15.7109375" style="16" customWidth="1"/>
    <col min="9" max="9" width="15.85546875" style="16" customWidth="1"/>
    <col min="10" max="16384" width="11.42578125" style="16"/>
  </cols>
  <sheetData>
    <row r="2" spans="1:11" ht="15" x14ac:dyDescent="0.25">
      <c r="A2" s="13"/>
      <c r="B2" s="3" t="s">
        <v>238</v>
      </c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">
      <c r="A3" s="13"/>
      <c r="B3" s="5" t="s">
        <v>184</v>
      </c>
      <c r="C3" s="13"/>
      <c r="D3" s="13"/>
      <c r="E3" s="13"/>
      <c r="F3" s="13"/>
      <c r="G3" s="13"/>
      <c r="H3" s="13"/>
      <c r="I3" s="13"/>
      <c r="J3" s="13"/>
      <c r="K3" s="13"/>
    </row>
    <row r="4" spans="1:11" x14ac:dyDescent="0.2">
      <c r="A4" s="13"/>
      <c r="B4" s="5"/>
      <c r="C4" s="13"/>
      <c r="D4" s="13"/>
      <c r="E4" s="13"/>
      <c r="F4" s="13"/>
      <c r="G4" s="13"/>
      <c r="H4" s="13"/>
      <c r="I4" s="13"/>
      <c r="J4" s="13"/>
      <c r="K4" s="13"/>
    </row>
    <row r="5" spans="1:11" ht="36" x14ac:dyDescent="0.2">
      <c r="A5" s="13"/>
      <c r="B5" s="104" t="s">
        <v>52</v>
      </c>
      <c r="C5" s="74">
        <v>2018</v>
      </c>
      <c r="D5" s="74">
        <v>2019</v>
      </c>
      <c r="E5" s="74">
        <v>2020</v>
      </c>
      <c r="F5" s="74">
        <v>2021</v>
      </c>
      <c r="G5" s="74">
        <v>2022</v>
      </c>
      <c r="H5" s="105" t="s">
        <v>237</v>
      </c>
      <c r="I5" s="105" t="s">
        <v>232</v>
      </c>
      <c r="J5" s="105" t="s">
        <v>228</v>
      </c>
      <c r="K5" s="13"/>
    </row>
    <row r="6" spans="1:11" x14ac:dyDescent="0.2">
      <c r="A6" s="13"/>
      <c r="B6" s="106" t="s">
        <v>2</v>
      </c>
      <c r="C6" s="107">
        <v>17662.384586629996</v>
      </c>
      <c r="D6" s="107">
        <v>17599.628416269992</v>
      </c>
      <c r="E6" s="107">
        <v>19359.588192140007</v>
      </c>
      <c r="F6" s="108">
        <v>27941.622326400011</v>
      </c>
      <c r="G6" s="109">
        <v>21879.474587390006</v>
      </c>
      <c r="H6" s="110">
        <v>0.37810047882484571</v>
      </c>
      <c r="I6" s="110">
        <v>0.22324572593893863</v>
      </c>
      <c r="J6" s="110">
        <f>+G6/F6-1</f>
        <v>-0.21695761499439925</v>
      </c>
      <c r="K6" s="13"/>
    </row>
    <row r="7" spans="1:11" x14ac:dyDescent="0.2">
      <c r="A7" s="13"/>
      <c r="B7" s="106" t="s">
        <v>53</v>
      </c>
      <c r="C7" s="107">
        <v>17952.932605559992</v>
      </c>
      <c r="D7" s="107">
        <v>14773.495533059995</v>
      </c>
      <c r="E7" s="107">
        <v>15975.283285349997</v>
      </c>
      <c r="F7" s="108">
        <v>23315.414899259988</v>
      </c>
      <c r="G7" s="109">
        <v>20580.891554460002</v>
      </c>
      <c r="H7" s="110">
        <v>0.35565958955286864</v>
      </c>
      <c r="I7" s="110">
        <v>0.20999572257525959</v>
      </c>
      <c r="J7" s="110">
        <f t="shared" ref="J7:J18" si="0">+G7/F7-1</f>
        <v>-0.11728392381671826</v>
      </c>
      <c r="K7" s="13"/>
    </row>
    <row r="8" spans="1:11" x14ac:dyDescent="0.2">
      <c r="A8" s="13"/>
      <c r="B8" s="106" t="s">
        <v>56</v>
      </c>
      <c r="C8" s="107">
        <v>1074.9776556499999</v>
      </c>
      <c r="D8" s="107">
        <v>900.64109208000025</v>
      </c>
      <c r="E8" s="107">
        <v>670.74384241999985</v>
      </c>
      <c r="F8" s="108">
        <v>1401.3833546999997</v>
      </c>
      <c r="G8" s="109">
        <v>8605.6109219900027</v>
      </c>
      <c r="H8" s="110">
        <v>0.14871406519332167</v>
      </c>
      <c r="I8" s="110">
        <v>8.7806763812096289E-2</v>
      </c>
      <c r="J8" s="110">
        <f t="shared" si="0"/>
        <v>5.1407971581282581</v>
      </c>
      <c r="K8" s="13"/>
    </row>
    <row r="9" spans="1:11" x14ac:dyDescent="0.2">
      <c r="A9" s="13"/>
      <c r="B9" s="106" t="s">
        <v>58</v>
      </c>
      <c r="C9" s="107">
        <v>1443.4678514699997</v>
      </c>
      <c r="D9" s="107">
        <v>1275.1837989600001</v>
      </c>
      <c r="E9" s="107">
        <v>1236.273236</v>
      </c>
      <c r="F9" s="108">
        <v>1688.0270393999999</v>
      </c>
      <c r="G9" s="109">
        <v>1816.9385762799996</v>
      </c>
      <c r="H9" s="110">
        <v>3.139862170560246E-2</v>
      </c>
      <c r="I9" s="110">
        <v>1.8539008778659927E-2</v>
      </c>
      <c r="J9" s="110">
        <f t="shared" si="0"/>
        <v>7.6368170574933725E-2</v>
      </c>
      <c r="K9" s="13"/>
    </row>
    <row r="10" spans="1:11" x14ac:dyDescent="0.2">
      <c r="A10" s="13"/>
      <c r="B10" s="106" t="s">
        <v>57</v>
      </c>
      <c r="C10" s="107">
        <v>438.86040741000005</v>
      </c>
      <c r="D10" s="107">
        <v>542.42370076000009</v>
      </c>
      <c r="E10" s="107">
        <v>661.50531414</v>
      </c>
      <c r="F10" s="108">
        <v>638.27733007000018</v>
      </c>
      <c r="G10" s="109">
        <v>1604.7087986700003</v>
      </c>
      <c r="H10" s="110">
        <v>2.7731066517532311E-2</v>
      </c>
      <c r="I10" s="110">
        <v>1.6373536724970376E-2</v>
      </c>
      <c r="J10" s="110">
        <f t="shared" si="0"/>
        <v>1.514124696382388</v>
      </c>
      <c r="K10" s="13"/>
    </row>
    <row r="11" spans="1:11" x14ac:dyDescent="0.2">
      <c r="A11" s="13"/>
      <c r="B11" s="106" t="s">
        <v>54</v>
      </c>
      <c r="C11" s="107">
        <v>963.87668345999987</v>
      </c>
      <c r="D11" s="107">
        <v>640.31181829000013</v>
      </c>
      <c r="E11" s="107">
        <v>1698.8319489800001</v>
      </c>
      <c r="F11" s="108">
        <v>2238.3041010899997</v>
      </c>
      <c r="G11" s="109">
        <v>1550.06171853</v>
      </c>
      <c r="H11" s="110">
        <v>2.6786707132448073E-2</v>
      </c>
      <c r="I11" s="110">
        <v>1.5815948971774102E-2</v>
      </c>
      <c r="J11" s="110">
        <f t="shared" si="0"/>
        <v>-0.30748385897378394</v>
      </c>
      <c r="K11" s="13"/>
    </row>
    <row r="12" spans="1:11" x14ac:dyDescent="0.2">
      <c r="A12" s="13"/>
      <c r="B12" s="106" t="s">
        <v>55</v>
      </c>
      <c r="C12" s="107">
        <v>1315.0287531400002</v>
      </c>
      <c r="D12" s="107">
        <v>1116.23853549</v>
      </c>
      <c r="E12" s="107">
        <v>929.88553348000005</v>
      </c>
      <c r="F12" s="108">
        <v>962.67000602000007</v>
      </c>
      <c r="G12" s="109">
        <v>857.05252786000005</v>
      </c>
      <c r="H12" s="110">
        <v>1.4810774813974473E-2</v>
      </c>
      <c r="I12" s="110">
        <v>8.7448769843943598E-3</v>
      </c>
      <c r="J12" s="110">
        <f t="shared" si="0"/>
        <v>-0.10971306626313004</v>
      </c>
      <c r="K12" s="13"/>
    </row>
    <row r="13" spans="1:11" x14ac:dyDescent="0.2">
      <c r="A13" s="13"/>
      <c r="B13" s="106" t="s">
        <v>59</v>
      </c>
      <c r="C13" s="107">
        <v>251.89977585999998</v>
      </c>
      <c r="D13" s="107">
        <v>199.09965276999998</v>
      </c>
      <c r="E13" s="107">
        <v>250.69454096000004</v>
      </c>
      <c r="F13" s="108">
        <v>316.74705061999987</v>
      </c>
      <c r="G13" s="109">
        <v>372.21814475000014</v>
      </c>
      <c r="H13" s="110">
        <v>6.4323235091935131E-3</v>
      </c>
      <c r="I13" s="110">
        <v>3.7979024405023986E-3</v>
      </c>
      <c r="J13" s="110">
        <f t="shared" si="0"/>
        <v>0.17512742114384738</v>
      </c>
      <c r="K13" s="13"/>
    </row>
    <row r="14" spans="1:11" x14ac:dyDescent="0.2">
      <c r="A14" s="13"/>
      <c r="B14" s="106" t="s">
        <v>60</v>
      </c>
      <c r="C14" s="107">
        <v>185.68540905999996</v>
      </c>
      <c r="D14" s="107">
        <v>136.17966770000001</v>
      </c>
      <c r="E14" s="107">
        <v>114.14145933</v>
      </c>
      <c r="F14" s="108">
        <v>135.40323819999998</v>
      </c>
      <c r="G14" s="109">
        <v>172.31060392999998</v>
      </c>
      <c r="H14" s="110">
        <v>2.9777096151148087E-3</v>
      </c>
      <c r="I14" s="110">
        <v>1.7581594890537342E-3</v>
      </c>
      <c r="J14" s="110">
        <f t="shared" si="0"/>
        <v>0.27257373029354937</v>
      </c>
      <c r="K14" s="13"/>
    </row>
    <row r="15" spans="1:11" x14ac:dyDescent="0.2">
      <c r="A15" s="13"/>
      <c r="B15" s="106" t="s">
        <v>61</v>
      </c>
      <c r="C15" s="107">
        <v>55.980466740000004</v>
      </c>
      <c r="D15" s="107">
        <v>10.115597019999997</v>
      </c>
      <c r="E15" s="107">
        <v>29.351864190000001</v>
      </c>
      <c r="F15" s="108">
        <v>58.654978159999999</v>
      </c>
      <c r="G15" s="109">
        <v>47.713109250000002</v>
      </c>
      <c r="H15" s="110">
        <v>8.2453302896242915E-4</v>
      </c>
      <c r="I15" s="110">
        <v>4.868374543810643E-4</v>
      </c>
      <c r="J15" s="110">
        <f t="shared" si="0"/>
        <v>-0.18654629586857219</v>
      </c>
      <c r="K15" s="13"/>
    </row>
    <row r="16" spans="1:11" x14ac:dyDescent="0.2">
      <c r="A16" s="13"/>
      <c r="B16" s="106" t="s">
        <v>190</v>
      </c>
      <c r="C16" s="107">
        <v>3.4265365200000004</v>
      </c>
      <c r="D16" s="107">
        <v>1.05154624</v>
      </c>
      <c r="E16" s="107">
        <v>9.1901816600000004</v>
      </c>
      <c r="F16" s="108">
        <v>19.022927729999999</v>
      </c>
      <c r="G16" s="109">
        <v>33.433911959999996</v>
      </c>
      <c r="H16" s="110">
        <v>5.7777338621967881E-4</v>
      </c>
      <c r="I16" s="110">
        <v>3.4114063921765941E-4</v>
      </c>
      <c r="J16" s="110">
        <f t="shared" si="0"/>
        <v>0.75755869099335515</v>
      </c>
      <c r="K16" s="13"/>
    </row>
    <row r="17" spans="1:11" x14ac:dyDescent="0.2">
      <c r="A17" s="13"/>
      <c r="B17" s="106" t="s">
        <v>191</v>
      </c>
      <c r="C17" s="107">
        <v>1.5946790500000001</v>
      </c>
      <c r="D17" s="107">
        <v>0.70357174</v>
      </c>
      <c r="E17" s="107">
        <v>3.0443821500000001</v>
      </c>
      <c r="F17" s="108">
        <v>1.1427977</v>
      </c>
      <c r="G17" s="109">
        <v>8.9999999999999998E-4</v>
      </c>
      <c r="H17" s="110">
        <v>1.5552952589569211E-8</v>
      </c>
      <c r="I17" s="110">
        <v>9.1830885857214981E-9</v>
      </c>
      <c r="J17" s="110">
        <f t="shared" si="0"/>
        <v>-0.99921245903802569</v>
      </c>
      <c r="K17" s="13"/>
    </row>
    <row r="18" spans="1:11" x14ac:dyDescent="0.2">
      <c r="A18" s="13"/>
      <c r="B18" s="106" t="s">
        <v>236</v>
      </c>
      <c r="C18" s="107">
        <v>171.24764105</v>
      </c>
      <c r="D18" s="107">
        <v>79.91937839000002</v>
      </c>
      <c r="E18" s="107">
        <v>86.782483150000004</v>
      </c>
      <c r="F18" s="108">
        <v>108.95896832999995</v>
      </c>
      <c r="G18" s="109">
        <v>346.41056219000018</v>
      </c>
      <c r="H18" s="110">
        <v>5.9863411669634327E-3</v>
      </c>
      <c r="I18" s="110">
        <v>3.534576532911509E-3</v>
      </c>
      <c r="J18" s="110">
        <f t="shared" si="0"/>
        <v>2.1792753501560282</v>
      </c>
      <c r="K18" s="14"/>
    </row>
    <row r="19" spans="1:11" x14ac:dyDescent="0.2">
      <c r="A19" s="13"/>
      <c r="B19" s="111" t="s">
        <v>62</v>
      </c>
      <c r="C19" s="197">
        <v>41521.363051600041</v>
      </c>
      <c r="D19" s="197">
        <v>37274.992308769972</v>
      </c>
      <c r="E19" s="197">
        <v>41025.316263949935</v>
      </c>
      <c r="F19" s="120">
        <v>58825.629017680025</v>
      </c>
      <c r="G19" s="120">
        <v>57866.825917260023</v>
      </c>
      <c r="H19" s="112">
        <v>1</v>
      </c>
      <c r="I19" s="112">
        <v>0.59044020952524834</v>
      </c>
      <c r="J19" s="112">
        <v>-1.6299070939502114E-2</v>
      </c>
      <c r="K19" s="13"/>
    </row>
    <row r="20" spans="1:11" x14ac:dyDescent="0.2">
      <c r="A20" s="13"/>
      <c r="B20" s="113" t="s">
        <v>63</v>
      </c>
      <c r="C20" s="123">
        <v>76162.566963000383</v>
      </c>
      <c r="D20" s="123">
        <v>70516.055288099873</v>
      </c>
      <c r="E20" s="123">
        <v>71285.268294660695</v>
      </c>
      <c r="F20" s="123">
        <v>93453.770578320575</v>
      </c>
      <c r="G20" s="123">
        <v>98006.241756110496</v>
      </c>
      <c r="H20" s="114"/>
      <c r="I20" s="114">
        <v>1</v>
      </c>
      <c r="J20" s="114">
        <v>4.8713616899755285E-2</v>
      </c>
      <c r="K20" s="13"/>
    </row>
    <row r="21" spans="1:11" x14ac:dyDescent="0.2">
      <c r="A21" s="13"/>
      <c r="B21" s="220" t="s">
        <v>192</v>
      </c>
      <c r="C21" s="220"/>
      <c r="D21" s="220"/>
      <c r="E21" s="220"/>
      <c r="F21" s="220"/>
      <c r="G21" s="220"/>
      <c r="H21" s="220"/>
      <c r="I21" s="220"/>
      <c r="J21" s="220"/>
      <c r="K21" s="13"/>
    </row>
    <row r="22" spans="1:11" x14ac:dyDescent="0.2">
      <c r="A22" s="13"/>
      <c r="B22" s="221" t="s">
        <v>310</v>
      </c>
      <c r="C22" s="221"/>
      <c r="D22" s="221"/>
      <c r="E22" s="221"/>
      <c r="F22" s="221"/>
      <c r="G22" s="221"/>
      <c r="H22" s="221"/>
      <c r="I22" s="221"/>
      <c r="J22" s="221"/>
      <c r="K22" s="13"/>
    </row>
    <row r="23" spans="1:11" ht="18" customHeight="1" x14ac:dyDescent="0.2">
      <c r="A23" s="13"/>
      <c r="B23" s="221" t="s">
        <v>239</v>
      </c>
      <c r="C23" s="221"/>
      <c r="D23" s="221"/>
      <c r="E23" s="221"/>
      <c r="F23" s="221"/>
      <c r="G23" s="221"/>
      <c r="H23" s="221"/>
      <c r="I23" s="221"/>
      <c r="J23" s="221"/>
      <c r="K23" s="13"/>
    </row>
    <row r="24" spans="1:1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</sheetData>
  <mergeCells count="3">
    <mergeCell ref="B21:J21"/>
    <mergeCell ref="B22:J22"/>
    <mergeCell ref="B23:J23"/>
  </mergeCells>
  <pageMargins left="0.7" right="0.7" top="0.75" bottom="0.75" header="0.3" footer="0.3"/>
  <pageSetup paperSize="1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5"/>
  <sheetViews>
    <sheetView workbookViewId="0">
      <selection sqref="A1:A1048576"/>
    </sheetView>
  </sheetViews>
  <sheetFormatPr baseColWidth="10" defaultColWidth="11.42578125" defaultRowHeight="12.75" x14ac:dyDescent="0.2"/>
  <cols>
    <col min="1" max="1" width="3.7109375" style="16" customWidth="1"/>
    <col min="2" max="2" width="20.7109375" style="21" customWidth="1"/>
    <col min="3" max="3" width="37.5703125" style="16" customWidth="1"/>
    <col min="4" max="5" width="8.140625" style="22" bestFit="1" customWidth="1"/>
    <col min="6" max="6" width="11.140625" style="16" bestFit="1" customWidth="1"/>
    <col min="7" max="7" width="8.140625" style="16" bestFit="1" customWidth="1"/>
    <col min="8" max="8" width="9.7109375" style="16" bestFit="1" customWidth="1"/>
    <col min="9" max="11" width="15.5703125" style="16" customWidth="1"/>
    <col min="12" max="16384" width="11.42578125" style="16"/>
  </cols>
  <sheetData>
    <row r="2" spans="2:11" ht="13.5" customHeight="1" x14ac:dyDescent="0.25">
      <c r="B2" s="17" t="s">
        <v>240</v>
      </c>
      <c r="C2" s="18"/>
      <c r="D2" s="19"/>
      <c r="E2" s="19"/>
      <c r="F2" s="18"/>
      <c r="G2" s="18"/>
      <c r="H2" s="18"/>
      <c r="I2" s="18"/>
      <c r="J2" s="18"/>
      <c r="K2" s="18"/>
    </row>
    <row r="3" spans="2:11" x14ac:dyDescent="0.2">
      <c r="B3" s="20" t="s">
        <v>184</v>
      </c>
      <c r="C3" s="15"/>
      <c r="D3" s="19"/>
      <c r="E3" s="19"/>
      <c r="F3" s="18"/>
      <c r="G3" s="18"/>
      <c r="H3" s="18"/>
      <c r="I3" s="18"/>
      <c r="J3" s="18"/>
      <c r="K3" s="18"/>
    </row>
    <row r="4" spans="2:11" ht="12.75" customHeight="1" x14ac:dyDescent="0.2"/>
    <row r="5" spans="2:11" ht="36" x14ac:dyDescent="0.2">
      <c r="B5" s="222" t="s">
        <v>93</v>
      </c>
      <c r="C5" s="222"/>
      <c r="D5" s="105">
        <v>2018</v>
      </c>
      <c r="E5" s="105">
        <f>+D5+1</f>
        <v>2019</v>
      </c>
      <c r="F5" s="105">
        <f t="shared" ref="F5:H5" si="0">+E5+1</f>
        <v>2020</v>
      </c>
      <c r="G5" s="105">
        <f t="shared" si="0"/>
        <v>2021</v>
      </c>
      <c r="H5" s="115">
        <f t="shared" si="0"/>
        <v>2022</v>
      </c>
      <c r="I5" s="105" t="s">
        <v>241</v>
      </c>
      <c r="J5" s="105" t="s">
        <v>242</v>
      </c>
      <c r="K5" s="105" t="s">
        <v>228</v>
      </c>
    </row>
    <row r="6" spans="2:11" x14ac:dyDescent="0.2">
      <c r="B6" s="223" t="s">
        <v>73</v>
      </c>
      <c r="C6" s="184" t="s">
        <v>72</v>
      </c>
      <c r="D6" s="116">
        <v>5158.5453712299959</v>
      </c>
      <c r="E6" s="116">
        <v>5120.5907167099958</v>
      </c>
      <c r="F6" s="116">
        <v>4417.9056180599991</v>
      </c>
      <c r="G6" s="116">
        <v>5185.1019662899844</v>
      </c>
      <c r="H6" s="117">
        <v>6605.9382733699995</v>
      </c>
      <c r="I6" s="118">
        <v>0.16457484832094191</v>
      </c>
      <c r="J6" s="119">
        <v>6.7403240395738431E-2</v>
      </c>
      <c r="K6" s="118">
        <f>+H6/G6-1</f>
        <v>0.27402282854171989</v>
      </c>
    </row>
    <row r="7" spans="2:11" x14ac:dyDescent="0.2">
      <c r="B7" s="224"/>
      <c r="C7" s="184" t="s">
        <v>74</v>
      </c>
      <c r="D7" s="116">
        <v>377.37331304999958</v>
      </c>
      <c r="E7" s="116">
        <v>354.24897832000011</v>
      </c>
      <c r="F7" s="116">
        <v>389.46090671999991</v>
      </c>
      <c r="G7" s="116">
        <v>397.48557398000003</v>
      </c>
      <c r="H7" s="117">
        <v>397.57349072000011</v>
      </c>
      <c r="I7" s="118">
        <v>9.904815065474748E-3</v>
      </c>
      <c r="J7" s="119">
        <v>4.0566139829069682E-3</v>
      </c>
      <c r="K7" s="118">
        <f t="shared" ref="K7:K73" si="1">+H7/G7-1</f>
        <v>2.2118221579670028E-4</v>
      </c>
    </row>
    <row r="8" spans="2:11" x14ac:dyDescent="0.2">
      <c r="B8" s="224"/>
      <c r="C8" s="184" t="s">
        <v>243</v>
      </c>
      <c r="D8" s="116">
        <v>369.24930596999985</v>
      </c>
      <c r="E8" s="116">
        <v>294.49219708999999</v>
      </c>
      <c r="F8" s="116">
        <v>447.82320498000001</v>
      </c>
      <c r="G8" s="116">
        <v>389.4344094299999</v>
      </c>
      <c r="H8" s="117">
        <v>390.77383991999983</v>
      </c>
      <c r="I8" s="118">
        <v>9.7354142244834609E-3</v>
      </c>
      <c r="J8" s="119">
        <v>3.9872342099643299E-3</v>
      </c>
      <c r="K8" s="118">
        <f t="shared" si="1"/>
        <v>3.4394251190088543E-3</v>
      </c>
    </row>
    <row r="9" spans="2:11" x14ac:dyDescent="0.2">
      <c r="B9" s="224"/>
      <c r="C9" s="184" t="s">
        <v>244</v>
      </c>
      <c r="D9" s="116">
        <v>136.92267765000003</v>
      </c>
      <c r="E9" s="116">
        <v>158.65859069000001</v>
      </c>
      <c r="F9" s="116">
        <v>150.51885983000003</v>
      </c>
      <c r="G9" s="116">
        <v>245.87941390999995</v>
      </c>
      <c r="H9" s="117">
        <v>306.57533728000004</v>
      </c>
      <c r="I9" s="118">
        <v>7.6377628042925017E-3</v>
      </c>
      <c r="J9" s="119">
        <v>3.1281205338218624E-3</v>
      </c>
      <c r="K9" s="118">
        <f t="shared" si="1"/>
        <v>0.24685239973858408</v>
      </c>
    </row>
    <row r="10" spans="2:11" x14ac:dyDescent="0.2">
      <c r="B10" s="224"/>
      <c r="C10" s="184" t="s">
        <v>245</v>
      </c>
      <c r="D10" s="116">
        <v>161.31461354999999</v>
      </c>
      <c r="E10" s="116">
        <v>158.26377489000006</v>
      </c>
      <c r="F10" s="116">
        <v>205.4666804199999</v>
      </c>
      <c r="G10" s="116">
        <v>215.04109875</v>
      </c>
      <c r="H10" s="117">
        <v>246.85895376000002</v>
      </c>
      <c r="I10" s="118">
        <v>6.1500385245036185E-3</v>
      </c>
      <c r="J10" s="119">
        <v>2.5188084895073318E-3</v>
      </c>
      <c r="K10" s="118">
        <f t="shared" si="1"/>
        <v>0.14796173938355128</v>
      </c>
    </row>
    <row r="11" spans="2:11" x14ac:dyDescent="0.2">
      <c r="B11" s="224"/>
      <c r="C11" s="184" t="s">
        <v>77</v>
      </c>
      <c r="D11" s="116">
        <v>101.57241209</v>
      </c>
      <c r="E11" s="116">
        <v>85.614529970000007</v>
      </c>
      <c r="F11" s="116">
        <v>87.388615170000008</v>
      </c>
      <c r="G11" s="116">
        <v>106.04010371000001</v>
      </c>
      <c r="H11" s="117">
        <v>180.33897443999996</v>
      </c>
      <c r="I11" s="118">
        <v>4.4928151212766977E-3</v>
      </c>
      <c r="J11" s="119">
        <v>1.8400764197118648E-3</v>
      </c>
      <c r="K11" s="118">
        <f t="shared" si="1"/>
        <v>0.7006676543168382</v>
      </c>
    </row>
    <row r="12" spans="2:11" x14ac:dyDescent="0.2">
      <c r="B12" s="224"/>
      <c r="C12" s="184" t="s">
        <v>76</v>
      </c>
      <c r="D12" s="116">
        <v>240.78076866000006</v>
      </c>
      <c r="E12" s="116">
        <v>108.79509648</v>
      </c>
      <c r="F12" s="116">
        <v>91.941919830000032</v>
      </c>
      <c r="G12" s="116">
        <v>75.163803269999974</v>
      </c>
      <c r="H12" s="117">
        <v>140.97165373999999</v>
      </c>
      <c r="I12" s="118">
        <v>3.5120504569863672E-3</v>
      </c>
      <c r="J12" s="119">
        <v>1.4383946493000805E-3</v>
      </c>
      <c r="K12" s="118">
        <f t="shared" si="1"/>
        <v>0.87552581970350896</v>
      </c>
    </row>
    <row r="13" spans="2:11" x14ac:dyDescent="0.2">
      <c r="B13" s="224"/>
      <c r="C13" s="184" t="s">
        <v>75</v>
      </c>
      <c r="D13" s="116">
        <v>65.952472400000005</v>
      </c>
      <c r="E13" s="116">
        <v>86.58760337999999</v>
      </c>
      <c r="F13" s="116">
        <v>97.208902809999984</v>
      </c>
      <c r="G13" s="116">
        <v>76.758957690000003</v>
      </c>
      <c r="H13" s="117">
        <v>111.22385517000001</v>
      </c>
      <c r="I13" s="118">
        <v>2.7709385611523582E-3</v>
      </c>
      <c r="J13" s="119">
        <v>1.1348650165239602E-3</v>
      </c>
      <c r="K13" s="118">
        <f t="shared" si="1"/>
        <v>0.44900163469116539</v>
      </c>
    </row>
    <row r="14" spans="2:11" x14ac:dyDescent="0.2">
      <c r="B14" s="224"/>
      <c r="C14" s="184" t="s">
        <v>246</v>
      </c>
      <c r="D14" s="116">
        <v>78.473227940000015</v>
      </c>
      <c r="E14" s="116">
        <v>67.63745047999997</v>
      </c>
      <c r="F14" s="116">
        <v>33.100010279999999</v>
      </c>
      <c r="G14" s="116">
        <v>59.244688750000002</v>
      </c>
      <c r="H14" s="117">
        <v>85.690763070000003</v>
      </c>
      <c r="I14" s="118">
        <v>2.1348283546035389E-3</v>
      </c>
      <c r="J14" s="119">
        <v>8.7433985361097695E-4</v>
      </c>
      <c r="K14" s="118">
        <f t="shared" si="1"/>
        <v>0.44638726066393586</v>
      </c>
    </row>
    <row r="15" spans="2:11" x14ac:dyDescent="0.2">
      <c r="B15" s="224"/>
      <c r="C15" s="184" t="s">
        <v>247</v>
      </c>
      <c r="D15" s="116">
        <v>232.91987564999982</v>
      </c>
      <c r="E15" s="116">
        <v>215.11271080000014</v>
      </c>
      <c r="F15" s="116">
        <v>175.32031604999997</v>
      </c>
      <c r="G15" s="116">
        <v>199.21301220000021</v>
      </c>
      <c r="H15" s="117">
        <v>231.8380469999997</v>
      </c>
      <c r="I15" s="118">
        <v>5.7758201547020872E-3</v>
      </c>
      <c r="J15" s="119">
        <v>2.3655436923796149E-3</v>
      </c>
      <c r="K15" s="118">
        <f t="shared" si="1"/>
        <v>0.16376959737572538</v>
      </c>
    </row>
    <row r="16" spans="2:11" x14ac:dyDescent="0.2">
      <c r="B16" s="225"/>
      <c r="C16" s="192" t="s">
        <v>222</v>
      </c>
      <c r="D16" s="120">
        <v>6923.1040381899938</v>
      </c>
      <c r="E16" s="120">
        <v>6650.0016488100036</v>
      </c>
      <c r="F16" s="120">
        <v>6096.1350341500047</v>
      </c>
      <c r="G16" s="120">
        <v>6949.3630279799972</v>
      </c>
      <c r="H16" s="120">
        <v>8697.7831884700026</v>
      </c>
      <c r="I16" s="121">
        <v>0.21668933158841736</v>
      </c>
      <c r="J16" s="122">
        <v>8.8747237243465463E-2</v>
      </c>
      <c r="K16" s="121">
        <f t="shared" si="1"/>
        <v>0.2515943048953404</v>
      </c>
    </row>
    <row r="17" spans="2:11" x14ac:dyDescent="0.2">
      <c r="B17" s="193" t="s">
        <v>64</v>
      </c>
      <c r="C17" s="184" t="s">
        <v>65</v>
      </c>
      <c r="D17" s="116">
        <v>1141.5922695200004</v>
      </c>
      <c r="E17" s="116">
        <v>1632.2636531500009</v>
      </c>
      <c r="F17" s="116">
        <v>1585.2268275099993</v>
      </c>
      <c r="G17" s="116">
        <v>1820.3616178999991</v>
      </c>
      <c r="H17" s="117">
        <v>2163.3297531800013</v>
      </c>
      <c r="I17" s="118">
        <v>5.3895397029822975E-2</v>
      </c>
      <c r="J17" s="119">
        <v>2.2073387515087667E-2</v>
      </c>
      <c r="K17" s="118">
        <f t="shared" si="1"/>
        <v>0.18840659564974582</v>
      </c>
    </row>
    <row r="18" spans="2:11" x14ac:dyDescent="0.2">
      <c r="B18" s="194"/>
      <c r="C18" s="184" t="s">
        <v>248</v>
      </c>
      <c r="D18" s="116">
        <v>1395.6465791500027</v>
      </c>
      <c r="E18" s="116">
        <v>1414.191169780001</v>
      </c>
      <c r="F18" s="116">
        <v>1164.7331984299994</v>
      </c>
      <c r="G18" s="116">
        <v>1055.9155945499999</v>
      </c>
      <c r="H18" s="117">
        <v>1007.6861038000018</v>
      </c>
      <c r="I18" s="118">
        <v>2.5104652938787383E-2</v>
      </c>
      <c r="J18" s="119">
        <v>1.0281856397551033E-2</v>
      </c>
      <c r="K18" s="118">
        <f t="shared" si="1"/>
        <v>-4.5675517057357395E-2</v>
      </c>
    </row>
    <row r="19" spans="2:11" x14ac:dyDescent="0.2">
      <c r="B19" s="194"/>
      <c r="C19" s="184" t="s">
        <v>66</v>
      </c>
      <c r="D19" s="116">
        <v>767.89687591999916</v>
      </c>
      <c r="E19" s="116">
        <v>680.72635656999967</v>
      </c>
      <c r="F19" s="116">
        <v>667.78210121999939</v>
      </c>
      <c r="G19" s="116">
        <v>715.56707336999978</v>
      </c>
      <c r="H19" s="117">
        <v>712.48485223000012</v>
      </c>
      <c r="I19" s="118">
        <v>1.7750254639739862E-2</v>
      </c>
      <c r="J19" s="119">
        <v>7.2697905711252859E-3</v>
      </c>
      <c r="K19" s="118">
        <f t="shared" si="1"/>
        <v>-4.3073825706985147E-3</v>
      </c>
    </row>
    <row r="20" spans="2:11" x14ac:dyDescent="0.2">
      <c r="B20" s="194"/>
      <c r="C20" s="184" t="s">
        <v>67</v>
      </c>
      <c r="D20" s="116">
        <v>774.87845846000016</v>
      </c>
      <c r="E20" s="116">
        <v>648.24570426000048</v>
      </c>
      <c r="F20" s="116">
        <v>616.61528900999974</v>
      </c>
      <c r="G20" s="116">
        <v>642.90796596000064</v>
      </c>
      <c r="H20" s="117">
        <v>547.44697755999994</v>
      </c>
      <c r="I20" s="118">
        <v>1.3638638383723933E-2</v>
      </c>
      <c r="J20" s="119">
        <v>5.5858378787988329E-3</v>
      </c>
      <c r="K20" s="118">
        <f t="shared" si="1"/>
        <v>-0.1484831320412352</v>
      </c>
    </row>
    <row r="21" spans="2:11" x14ac:dyDescent="0.2">
      <c r="B21" s="194"/>
      <c r="C21" s="184" t="s">
        <v>68</v>
      </c>
      <c r="D21" s="116">
        <v>436.79151389000009</v>
      </c>
      <c r="E21" s="116">
        <v>427.18846020000007</v>
      </c>
      <c r="F21" s="116">
        <v>386.94269216000021</v>
      </c>
      <c r="G21" s="116">
        <v>471.75837209999986</v>
      </c>
      <c r="H21" s="117">
        <v>474.8730639800001</v>
      </c>
      <c r="I21" s="118">
        <v>1.1830592300757356E-2</v>
      </c>
      <c r="J21" s="119">
        <v>4.8453349038903521E-3</v>
      </c>
      <c r="K21" s="118">
        <f t="shared" si="1"/>
        <v>6.6023033489270855E-3</v>
      </c>
    </row>
    <row r="22" spans="2:11" x14ac:dyDescent="0.2">
      <c r="B22" s="194"/>
      <c r="C22" s="184" t="s">
        <v>194</v>
      </c>
      <c r="D22" s="116">
        <v>337.20826268000013</v>
      </c>
      <c r="E22" s="116">
        <v>358.92999105999962</v>
      </c>
      <c r="F22" s="116">
        <v>353.97657247000024</v>
      </c>
      <c r="G22" s="116">
        <v>386.38211558000046</v>
      </c>
      <c r="H22" s="117">
        <v>474.37701133999997</v>
      </c>
      <c r="I22" s="118">
        <v>1.1818234058126429E-2</v>
      </c>
      <c r="J22" s="119">
        <v>4.8402734646277945E-3</v>
      </c>
      <c r="K22" s="118">
        <f t="shared" si="1"/>
        <v>0.22774060240316718</v>
      </c>
    </row>
    <row r="23" spans="2:11" x14ac:dyDescent="0.2">
      <c r="B23" s="194"/>
      <c r="C23" s="184" t="s">
        <v>69</v>
      </c>
      <c r="D23" s="116">
        <v>325.09809953999996</v>
      </c>
      <c r="E23" s="116">
        <v>378.70276168000009</v>
      </c>
      <c r="F23" s="116">
        <v>285.30884022999987</v>
      </c>
      <c r="G23" s="116">
        <v>252.80504602999994</v>
      </c>
      <c r="H23" s="117">
        <v>223.55281275000004</v>
      </c>
      <c r="I23" s="118">
        <v>5.5694087240210129E-3</v>
      </c>
      <c r="J23" s="119">
        <v>2.2810058700782811E-3</v>
      </c>
      <c r="K23" s="118">
        <f t="shared" si="1"/>
        <v>-0.11571063845192631</v>
      </c>
    </row>
    <row r="24" spans="2:11" x14ac:dyDescent="0.2">
      <c r="B24" s="194"/>
      <c r="C24" s="184" t="s">
        <v>195</v>
      </c>
      <c r="D24" s="116">
        <v>207.79879649</v>
      </c>
      <c r="E24" s="116">
        <v>192.87387303000008</v>
      </c>
      <c r="F24" s="116">
        <v>216.34455139999989</v>
      </c>
      <c r="G24" s="116">
        <v>251.55664571</v>
      </c>
      <c r="H24" s="117">
        <v>186.65169349999994</v>
      </c>
      <c r="I24" s="118">
        <v>4.6500849501487458E-3</v>
      </c>
      <c r="J24" s="119">
        <v>1.9044878178727004E-3</v>
      </c>
      <c r="K24" s="118">
        <f t="shared" si="1"/>
        <v>-0.25801326785388889</v>
      </c>
    </row>
    <row r="25" spans="2:11" x14ac:dyDescent="0.2">
      <c r="B25" s="194"/>
      <c r="C25" s="184" t="s">
        <v>249</v>
      </c>
      <c r="D25" s="116">
        <v>114.02901686</v>
      </c>
      <c r="E25" s="116">
        <v>105.28261970999996</v>
      </c>
      <c r="F25" s="116">
        <v>104.84086693</v>
      </c>
      <c r="G25" s="116">
        <v>117.35735921</v>
      </c>
      <c r="H25" s="117">
        <v>151.22459840999994</v>
      </c>
      <c r="I25" s="118">
        <v>3.7674837874354938E-3</v>
      </c>
      <c r="J25" s="119">
        <v>1.5430098705990916E-3</v>
      </c>
      <c r="K25" s="118">
        <f t="shared" si="1"/>
        <v>0.28858215137064991</v>
      </c>
    </row>
    <row r="26" spans="2:11" x14ac:dyDescent="0.2">
      <c r="B26" s="194"/>
      <c r="C26" s="184" t="s">
        <v>250</v>
      </c>
      <c r="D26" s="116">
        <v>62.660273429999961</v>
      </c>
      <c r="E26" s="116">
        <v>92.021452299999993</v>
      </c>
      <c r="F26" s="116">
        <v>123.74790335000003</v>
      </c>
      <c r="G26" s="116">
        <v>147.88305571999993</v>
      </c>
      <c r="H26" s="117">
        <v>130.38773854999997</v>
      </c>
      <c r="I26" s="118">
        <v>3.2483716024536606E-3</v>
      </c>
      <c r="J26" s="119">
        <v>1.3304023928850434E-3</v>
      </c>
      <c r="K26" s="118">
        <f t="shared" si="1"/>
        <v>-0.11830508292393815</v>
      </c>
    </row>
    <row r="27" spans="2:11" x14ac:dyDescent="0.2">
      <c r="B27" s="194"/>
      <c r="C27" s="184" t="s">
        <v>251</v>
      </c>
      <c r="D27" s="116">
        <v>213.95470833000002</v>
      </c>
      <c r="E27" s="116">
        <v>198.49298057999994</v>
      </c>
      <c r="F27" s="116">
        <v>241.73377061000008</v>
      </c>
      <c r="G27" s="116">
        <v>208.04681782</v>
      </c>
      <c r="H27" s="117">
        <v>129.11566685</v>
      </c>
      <c r="I27" s="118">
        <v>3.2166802668072473E-3</v>
      </c>
      <c r="J27" s="119">
        <v>1.3174228960978335E-3</v>
      </c>
      <c r="K27" s="118">
        <f t="shared" si="1"/>
        <v>-0.37939129181149234</v>
      </c>
    </row>
    <row r="28" spans="2:11" x14ac:dyDescent="0.2">
      <c r="B28" s="194"/>
      <c r="C28" s="184" t="s">
        <v>252</v>
      </c>
      <c r="D28" s="116">
        <v>129.10698490000001</v>
      </c>
      <c r="E28" s="116">
        <v>129.14117757000011</v>
      </c>
      <c r="F28" s="116">
        <v>122.90387387000008</v>
      </c>
      <c r="G28" s="116">
        <v>131.85732751999996</v>
      </c>
      <c r="H28" s="117">
        <v>124.06295721999994</v>
      </c>
      <c r="I28" s="118">
        <v>3.0908012642257092E-3</v>
      </c>
      <c r="J28" s="119">
        <v>1.2658679181753686E-3</v>
      </c>
      <c r="K28" s="118">
        <f t="shared" si="1"/>
        <v>-5.9112151342653019E-2</v>
      </c>
    </row>
    <row r="29" spans="2:11" x14ac:dyDescent="0.2">
      <c r="B29" s="194"/>
      <c r="C29" s="184" t="s">
        <v>253</v>
      </c>
      <c r="D29" s="116">
        <v>142.29873667000001</v>
      </c>
      <c r="E29" s="116">
        <v>147.62193981999999</v>
      </c>
      <c r="F29" s="116">
        <v>141.50677246000006</v>
      </c>
      <c r="G29" s="116">
        <v>140.58298776000024</v>
      </c>
      <c r="H29" s="117">
        <v>124.03459017000002</v>
      </c>
      <c r="I29" s="118">
        <v>3.0900945511506159E-3</v>
      </c>
      <c r="J29" s="119">
        <v>1.2655784769164075E-3</v>
      </c>
      <c r="K29" s="118">
        <f t="shared" si="1"/>
        <v>-0.11771266106715006</v>
      </c>
    </row>
    <row r="30" spans="2:11" x14ac:dyDescent="0.2">
      <c r="B30" s="194"/>
      <c r="C30" s="184" t="s">
        <v>254</v>
      </c>
      <c r="D30" s="116">
        <v>73.091974370000003</v>
      </c>
      <c r="E30" s="116">
        <v>87.336001060000015</v>
      </c>
      <c r="F30" s="116">
        <v>153.65763927</v>
      </c>
      <c r="G30" s="116">
        <v>154.00241776000004</v>
      </c>
      <c r="H30" s="117">
        <v>120.65788044000003</v>
      </c>
      <c r="I30" s="118">
        <v>3.0059700152192353E-3</v>
      </c>
      <c r="J30" s="119">
        <v>1.2311244496065658E-3</v>
      </c>
      <c r="K30" s="118">
        <f t="shared" si="1"/>
        <v>-0.21651957030937463</v>
      </c>
    </row>
    <row r="31" spans="2:11" x14ac:dyDescent="0.2">
      <c r="B31" s="194"/>
      <c r="C31" s="184" t="s">
        <v>255</v>
      </c>
      <c r="D31" s="116">
        <v>81.662057320000017</v>
      </c>
      <c r="E31" s="116">
        <v>78.733482520000038</v>
      </c>
      <c r="F31" s="116">
        <v>98.521950939999982</v>
      </c>
      <c r="G31" s="116">
        <v>109.30727106000001</v>
      </c>
      <c r="H31" s="117">
        <v>67.723150750000016</v>
      </c>
      <c r="I31" s="118">
        <v>1.6871982148891134E-3</v>
      </c>
      <c r="J31" s="119">
        <v>6.9100854737935453E-4</v>
      </c>
      <c r="K31" s="118">
        <f t="shared" si="1"/>
        <v>-0.38043324937802159</v>
      </c>
    </row>
    <row r="32" spans="2:11" x14ac:dyDescent="0.2">
      <c r="B32" s="194"/>
      <c r="C32" s="184" t="s">
        <v>70</v>
      </c>
      <c r="D32" s="116">
        <v>133.56242479999997</v>
      </c>
      <c r="E32" s="116">
        <v>90.999661439999983</v>
      </c>
      <c r="F32" s="116">
        <v>103.07130789000006</v>
      </c>
      <c r="G32" s="116">
        <v>83.68274169</v>
      </c>
      <c r="H32" s="117">
        <v>47.907830780000012</v>
      </c>
      <c r="I32" s="118">
        <v>1.193535824545578E-3</v>
      </c>
      <c r="J32" s="119">
        <v>4.8882428222499273E-4</v>
      </c>
      <c r="K32" s="118">
        <f t="shared" si="1"/>
        <v>-0.42750643905199692</v>
      </c>
    </row>
    <row r="33" spans="2:11" x14ac:dyDescent="0.2">
      <c r="B33" s="194"/>
      <c r="C33" s="184" t="s">
        <v>256</v>
      </c>
      <c r="D33" s="116">
        <v>0.70485479000000006</v>
      </c>
      <c r="E33" s="116">
        <v>0.72483902</v>
      </c>
      <c r="F33" s="116">
        <v>0.29543367999999998</v>
      </c>
      <c r="G33" s="116">
        <v>0.84718699000000008</v>
      </c>
      <c r="H33" s="117">
        <v>0.96002452999999999</v>
      </c>
      <c r="I33" s="118">
        <v>2.3917252155693002E-5</v>
      </c>
      <c r="J33" s="119">
        <v>9.7955447816173466E-6</v>
      </c>
      <c r="K33" s="118">
        <f t="shared" si="1"/>
        <v>0.13319083193192083</v>
      </c>
    </row>
    <row r="34" spans="2:11" x14ac:dyDescent="0.2">
      <c r="B34" s="194"/>
      <c r="C34" s="184" t="s">
        <v>257</v>
      </c>
      <c r="D34" s="116">
        <v>145.73171141000006</v>
      </c>
      <c r="E34" s="116">
        <v>175.9323005</v>
      </c>
      <c r="F34" s="116">
        <v>141.7075318599999</v>
      </c>
      <c r="G34" s="116">
        <v>149.43602158000007</v>
      </c>
      <c r="H34" s="117">
        <v>130.51287421000004</v>
      </c>
      <c r="I34" s="118">
        <v>3.2514891281421872E-3</v>
      </c>
      <c r="J34" s="119">
        <v>1.3316792060528359E-3</v>
      </c>
      <c r="K34" s="118">
        <f t="shared" si="1"/>
        <v>-0.12663042799135005</v>
      </c>
    </row>
    <row r="35" spans="2:11" x14ac:dyDescent="0.2">
      <c r="B35" s="195"/>
      <c r="C35" s="192" t="s">
        <v>71</v>
      </c>
      <c r="D35" s="120">
        <v>6483.7135985300092</v>
      </c>
      <c r="E35" s="120">
        <v>6839.4084242499785</v>
      </c>
      <c r="F35" s="120">
        <v>6508.9171232900253</v>
      </c>
      <c r="G35" s="120">
        <v>6840.2576183099864</v>
      </c>
      <c r="H35" s="120">
        <v>6816.9895802499987</v>
      </c>
      <c r="I35" s="121">
        <v>0.16983280493215211</v>
      </c>
      <c r="J35" s="122">
        <v>6.9556688003751005E-2</v>
      </c>
      <c r="K35" s="121">
        <f t="shared" si="1"/>
        <v>-3.4016318329449513E-3</v>
      </c>
    </row>
    <row r="36" spans="2:11" x14ac:dyDescent="0.2">
      <c r="B36" s="226" t="s">
        <v>78</v>
      </c>
      <c r="C36" s="184" t="s">
        <v>79</v>
      </c>
      <c r="D36" s="116">
        <v>2609.9754179000024</v>
      </c>
      <c r="E36" s="116">
        <v>2320.5212447099993</v>
      </c>
      <c r="F36" s="116">
        <v>2200.3444686199987</v>
      </c>
      <c r="G36" s="116">
        <v>2642.9853832400049</v>
      </c>
      <c r="H36" s="117">
        <v>3105.1900946399942</v>
      </c>
      <c r="I36" s="118">
        <v>7.7360121709457733E-2</v>
      </c>
      <c r="J36" s="119">
        <v>3.168359523842653E-2</v>
      </c>
      <c r="K36" s="118">
        <f t="shared" si="1"/>
        <v>0.17487978341877097</v>
      </c>
    </row>
    <row r="37" spans="2:11" x14ac:dyDescent="0.2">
      <c r="B37" s="226"/>
      <c r="C37" s="184" t="s">
        <v>80</v>
      </c>
      <c r="D37" s="116">
        <v>3654.0604841500017</v>
      </c>
      <c r="E37" s="116">
        <v>2660.7382322400031</v>
      </c>
      <c r="F37" s="116">
        <v>2096.2041915700006</v>
      </c>
      <c r="G37" s="116">
        <v>3002.324175679998</v>
      </c>
      <c r="H37" s="117">
        <v>2918.5273446700003</v>
      </c>
      <c r="I37" s="118">
        <v>7.270976130761736E-2</v>
      </c>
      <c r="J37" s="119">
        <v>2.9778994606616722E-2</v>
      </c>
      <c r="K37" s="118">
        <f t="shared" si="1"/>
        <v>-2.7910653915651396E-2</v>
      </c>
    </row>
    <row r="38" spans="2:11" x14ac:dyDescent="0.2">
      <c r="B38" s="226"/>
      <c r="C38" s="184" t="s">
        <v>81</v>
      </c>
      <c r="D38" s="116">
        <v>498.51602607000041</v>
      </c>
      <c r="E38" s="116">
        <v>473.87805696000055</v>
      </c>
      <c r="F38" s="116">
        <v>501.40954205000008</v>
      </c>
      <c r="G38" s="116">
        <v>461.86245508000076</v>
      </c>
      <c r="H38" s="117">
        <v>561.89550727999995</v>
      </c>
      <c r="I38" s="118">
        <v>1.3998597028314259E-2</v>
      </c>
      <c r="J38" s="119">
        <v>5.7332624658568204E-3</v>
      </c>
      <c r="K38" s="118">
        <f t="shared" si="1"/>
        <v>0.21658623925746934</v>
      </c>
    </row>
    <row r="39" spans="2:11" x14ac:dyDescent="0.2">
      <c r="B39" s="226"/>
      <c r="C39" s="184" t="s">
        <v>258</v>
      </c>
      <c r="D39" s="116">
        <v>63.509380390000068</v>
      </c>
      <c r="E39" s="116">
        <v>55.745072820000033</v>
      </c>
      <c r="F39" s="116">
        <v>63.481905689999962</v>
      </c>
      <c r="G39" s="116">
        <v>61.375384919999995</v>
      </c>
      <c r="H39" s="117">
        <v>71.352303669999941</v>
      </c>
      <c r="I39" s="118">
        <v>1.7776119103591738E-3</v>
      </c>
      <c r="J39" s="119">
        <v>7.2803836155212014E-4</v>
      </c>
      <c r="K39" s="118">
        <f t="shared" si="1"/>
        <v>0.16255570149180176</v>
      </c>
    </row>
    <row r="40" spans="2:11" x14ac:dyDescent="0.2">
      <c r="B40" s="226"/>
      <c r="C40" s="192" t="s">
        <v>82</v>
      </c>
      <c r="D40" s="120">
        <v>6826.0613085100067</v>
      </c>
      <c r="E40" s="120">
        <v>5510.8826067300188</v>
      </c>
      <c r="F40" s="120">
        <v>4861.4401079299887</v>
      </c>
      <c r="G40" s="120">
        <v>6168.5473989199836</v>
      </c>
      <c r="H40" s="120">
        <v>6656.9652502600002</v>
      </c>
      <c r="I40" s="121">
        <v>0.16584609195574868</v>
      </c>
      <c r="J40" s="122">
        <v>6.7923890672452261E-2</v>
      </c>
      <c r="K40" s="121">
        <f t="shared" si="1"/>
        <v>7.9178746592030835E-2</v>
      </c>
    </row>
    <row r="41" spans="2:11" x14ac:dyDescent="0.2">
      <c r="B41" s="223" t="s">
        <v>89</v>
      </c>
      <c r="C41" s="184" t="s">
        <v>90</v>
      </c>
      <c r="D41" s="116">
        <v>551.28392783000015</v>
      </c>
      <c r="E41" s="116">
        <v>413.04276634999991</v>
      </c>
      <c r="F41" s="116">
        <v>433.41820227000017</v>
      </c>
      <c r="G41" s="116">
        <v>641.86009979999972</v>
      </c>
      <c r="H41" s="117">
        <v>1121.4741871400001</v>
      </c>
      <c r="I41" s="118">
        <v>2.7939474546476668E-2</v>
      </c>
      <c r="J41" s="119">
        <v>1.1442885341229546E-2</v>
      </c>
      <c r="K41" s="118">
        <f>+H41/G41-1</f>
        <v>0.74722527150300455</v>
      </c>
    </row>
    <row r="42" spans="2:11" x14ac:dyDescent="0.2">
      <c r="B42" s="224"/>
      <c r="C42" s="184" t="s">
        <v>259</v>
      </c>
      <c r="D42" s="116">
        <v>358.57970482999986</v>
      </c>
      <c r="E42" s="116">
        <v>257.11345686000004</v>
      </c>
      <c r="F42" s="116">
        <v>295.42897208000005</v>
      </c>
      <c r="G42" s="116">
        <v>404.14451765000001</v>
      </c>
      <c r="H42" s="117">
        <v>543.9208945900001</v>
      </c>
      <c r="I42" s="118">
        <v>1.3550792487207745E-2</v>
      </c>
      <c r="J42" s="119">
        <v>5.5498597318275967E-3</v>
      </c>
      <c r="K42" s="118">
        <f>+H42/G42-1</f>
        <v>0.34585741197917264</v>
      </c>
    </row>
    <row r="43" spans="2:11" x14ac:dyDescent="0.2">
      <c r="B43" s="224"/>
      <c r="C43" s="184" t="s">
        <v>260</v>
      </c>
      <c r="D43" s="116">
        <v>203.72828721999997</v>
      </c>
      <c r="E43" s="116">
        <v>251.87273456</v>
      </c>
      <c r="F43" s="116">
        <v>194.99019032999999</v>
      </c>
      <c r="G43" s="116">
        <v>266.42900151999999</v>
      </c>
      <c r="H43" s="117">
        <v>396.56270164999995</v>
      </c>
      <c r="I43" s="118">
        <v>9.8796331078185081E-3</v>
      </c>
      <c r="J43" s="119">
        <v>4.0463004656055342E-3</v>
      </c>
      <c r="K43" s="118">
        <f t="shared" ref="K43:K49" si="2">+H43/G43-1</f>
        <v>0.48843669190507111</v>
      </c>
    </row>
    <row r="44" spans="2:11" x14ac:dyDescent="0.2">
      <c r="B44" s="224"/>
      <c r="C44" s="184" t="s">
        <v>261</v>
      </c>
      <c r="D44" s="116">
        <v>278.40610664999991</v>
      </c>
      <c r="E44" s="116">
        <v>300.56211498999988</v>
      </c>
      <c r="F44" s="116">
        <v>241.89694989000012</v>
      </c>
      <c r="G44" s="116">
        <v>309.26668144999991</v>
      </c>
      <c r="H44" s="117">
        <v>369.07212091999997</v>
      </c>
      <c r="I44" s="118">
        <v>9.1947556586705736E-3</v>
      </c>
      <c r="J44" s="119">
        <v>3.7658022010316258E-3</v>
      </c>
      <c r="K44" s="118">
        <f t="shared" si="2"/>
        <v>0.19337821710894199</v>
      </c>
    </row>
    <row r="45" spans="2:11" x14ac:dyDescent="0.2">
      <c r="B45" s="224"/>
      <c r="C45" s="184" t="s">
        <v>262</v>
      </c>
      <c r="D45" s="116">
        <v>558.64136117000021</v>
      </c>
      <c r="E45" s="116">
        <v>100.50476401</v>
      </c>
      <c r="F45" s="116">
        <v>132.00396616999998</v>
      </c>
      <c r="G45" s="116">
        <v>335.36641643999997</v>
      </c>
      <c r="H45" s="117">
        <v>366.68566779000008</v>
      </c>
      <c r="I45" s="118">
        <v>9.1353015515260923E-3</v>
      </c>
      <c r="J45" s="119">
        <v>3.7414521893666688E-3</v>
      </c>
      <c r="K45" s="118">
        <f t="shared" si="2"/>
        <v>9.3388156400578071E-2</v>
      </c>
    </row>
    <row r="46" spans="2:11" x14ac:dyDescent="0.2">
      <c r="B46" s="224"/>
      <c r="C46" s="184" t="s">
        <v>263</v>
      </c>
      <c r="D46" s="116">
        <v>207.76955208999999</v>
      </c>
      <c r="E46" s="116">
        <v>157.60294999000001</v>
      </c>
      <c r="F46" s="116">
        <v>104.35419530000001</v>
      </c>
      <c r="G46" s="116">
        <v>321.28532093999991</v>
      </c>
      <c r="H46" s="117">
        <v>283.64289597999999</v>
      </c>
      <c r="I46" s="118">
        <v>7.0664430473715723E-3</v>
      </c>
      <c r="J46" s="119">
        <v>2.8941309338832424E-3</v>
      </c>
      <c r="K46" s="118">
        <f t="shared" si="2"/>
        <v>-0.11716198191024618</v>
      </c>
    </row>
    <row r="47" spans="2:11" x14ac:dyDescent="0.2">
      <c r="B47" s="224"/>
      <c r="C47" s="184" t="s">
        <v>264</v>
      </c>
      <c r="D47" s="116">
        <v>262.49952560000037</v>
      </c>
      <c r="E47" s="116">
        <v>298.24020167000003</v>
      </c>
      <c r="F47" s="116">
        <v>203.79347943999983</v>
      </c>
      <c r="G47" s="116">
        <v>195.06363343999979</v>
      </c>
      <c r="H47" s="117">
        <v>248.95334383999989</v>
      </c>
      <c r="I47" s="118">
        <v>6.2022164158911843E-3</v>
      </c>
      <c r="J47" s="119">
        <v>2.5401784557714372E-3</v>
      </c>
      <c r="K47" s="118">
        <f t="shared" si="2"/>
        <v>0.27626733620019528</v>
      </c>
    </row>
    <row r="48" spans="2:11" x14ac:dyDescent="0.2">
      <c r="B48" s="224"/>
      <c r="C48" s="184" t="s">
        <v>265</v>
      </c>
      <c r="D48" s="116">
        <v>228.28859749999998</v>
      </c>
      <c r="E48" s="116">
        <v>190.42125669000004</v>
      </c>
      <c r="F48" s="116">
        <v>164.03720554000003</v>
      </c>
      <c r="G48" s="116">
        <v>303.69135251000006</v>
      </c>
      <c r="H48" s="117">
        <v>246.85502084000001</v>
      </c>
      <c r="I48" s="118">
        <v>6.149940543007929E-3</v>
      </c>
      <c r="J48" s="119">
        <v>2.5187683602264864E-3</v>
      </c>
      <c r="K48" s="118">
        <f t="shared" si="2"/>
        <v>-0.18715163010157998</v>
      </c>
    </row>
    <row r="49" spans="2:11" x14ac:dyDescent="0.2">
      <c r="B49" s="224"/>
      <c r="C49" s="184" t="s">
        <v>266</v>
      </c>
      <c r="D49" s="116">
        <v>155.52297650999989</v>
      </c>
      <c r="E49" s="116">
        <v>161.82135528999999</v>
      </c>
      <c r="F49" s="116">
        <v>149.9135738200001</v>
      </c>
      <c r="G49" s="116">
        <v>160.59046201000001</v>
      </c>
      <c r="H49" s="117">
        <v>197.56883901999996</v>
      </c>
      <c r="I49" s="118">
        <v>4.9220656277906335E-3</v>
      </c>
      <c r="J49" s="119">
        <v>2.0158801672208919E-3</v>
      </c>
      <c r="K49" s="118">
        <f t="shared" si="2"/>
        <v>0.23026508889237318</v>
      </c>
    </row>
    <row r="50" spans="2:11" x14ac:dyDescent="0.2">
      <c r="B50" s="225"/>
      <c r="C50" s="192" t="s">
        <v>91</v>
      </c>
      <c r="D50" s="120">
        <v>2804.7200393999997</v>
      </c>
      <c r="E50" s="120">
        <v>2131.1816004100033</v>
      </c>
      <c r="F50" s="120">
        <v>1919.8367348399975</v>
      </c>
      <c r="G50" s="120">
        <v>2937.6974857600026</v>
      </c>
      <c r="H50" s="120">
        <v>3774.7356717699936</v>
      </c>
      <c r="I50" s="121">
        <v>9.4040622985760741E-2</v>
      </c>
      <c r="J50" s="122">
        <v>3.8515257846162963E-2</v>
      </c>
      <c r="K50" s="121">
        <f>+H50/G50-1</f>
        <v>0.28493001409008034</v>
      </c>
    </row>
    <row r="51" spans="2:11" x14ac:dyDescent="0.2">
      <c r="B51" s="223" t="s">
        <v>267</v>
      </c>
      <c r="C51" s="184" t="s">
        <v>268</v>
      </c>
      <c r="D51" s="116">
        <v>356.82776168999976</v>
      </c>
      <c r="E51" s="116">
        <v>396.60944150000023</v>
      </c>
      <c r="F51" s="116">
        <v>368.60968321000041</v>
      </c>
      <c r="G51" s="116">
        <v>498.82266723999999</v>
      </c>
      <c r="H51" s="117">
        <v>765.40462309000031</v>
      </c>
      <c r="I51" s="118">
        <v>1.9068653768228923E-2</v>
      </c>
      <c r="J51" s="119">
        <v>7.8097538419513559E-3</v>
      </c>
      <c r="K51" s="118">
        <f t="shared" si="1"/>
        <v>0.5344222974569417</v>
      </c>
    </row>
    <row r="52" spans="2:11" x14ac:dyDescent="0.2">
      <c r="B52" s="224"/>
      <c r="C52" s="184" t="s">
        <v>269</v>
      </c>
      <c r="D52" s="116">
        <v>495.44652902999997</v>
      </c>
      <c r="E52" s="116">
        <v>583.18808897000054</v>
      </c>
      <c r="F52" s="116">
        <v>821.14255275999938</v>
      </c>
      <c r="G52" s="116">
        <v>767.53950776999955</v>
      </c>
      <c r="H52" s="117">
        <v>741.44971356000008</v>
      </c>
      <c r="I52" s="118">
        <v>1.8471861088779545E-2</v>
      </c>
      <c r="J52" s="119">
        <v>7.5653315571992058E-3</v>
      </c>
      <c r="K52" s="118">
        <f t="shared" si="1"/>
        <v>-3.3991467469603576E-2</v>
      </c>
    </row>
    <row r="53" spans="2:11" x14ac:dyDescent="0.2">
      <c r="B53" s="224"/>
      <c r="C53" s="184" t="s">
        <v>270</v>
      </c>
      <c r="D53" s="116">
        <v>231.61505204000017</v>
      </c>
      <c r="E53" s="116">
        <v>190.24844343000001</v>
      </c>
      <c r="F53" s="116">
        <v>174.3124051700002</v>
      </c>
      <c r="G53" s="116">
        <v>257.62539131999995</v>
      </c>
      <c r="H53" s="117">
        <v>258.83874846000009</v>
      </c>
      <c r="I53" s="118">
        <v>6.4484931594214747E-3</v>
      </c>
      <c r="J53" s="119">
        <v>2.6410435072505064E-3</v>
      </c>
      <c r="K53" s="118">
        <f t="shared" si="1"/>
        <v>4.7097731080900651E-3</v>
      </c>
    </row>
    <row r="54" spans="2:11" x14ac:dyDescent="0.2">
      <c r="B54" s="224"/>
      <c r="C54" s="184" t="s">
        <v>271</v>
      </c>
      <c r="D54" s="116">
        <v>95.927616620000052</v>
      </c>
      <c r="E54" s="116">
        <v>147.04091864999995</v>
      </c>
      <c r="F54" s="116">
        <v>154.39695734</v>
      </c>
      <c r="G54" s="116">
        <v>153.65800272000004</v>
      </c>
      <c r="H54" s="117">
        <v>199.96870885000007</v>
      </c>
      <c r="I54" s="118">
        <v>4.9818539874328114E-3</v>
      </c>
      <c r="J54" s="119">
        <v>2.0403670752687712E-3</v>
      </c>
      <c r="K54" s="118">
        <f t="shared" si="1"/>
        <v>0.30138818226336506</v>
      </c>
    </row>
    <row r="55" spans="2:11" x14ac:dyDescent="0.2">
      <c r="B55" s="224"/>
      <c r="C55" s="184" t="s">
        <v>83</v>
      </c>
      <c r="D55" s="116">
        <v>124.34389551000004</v>
      </c>
      <c r="E55" s="116">
        <v>124.50924541999997</v>
      </c>
      <c r="F55" s="116">
        <v>119.99870055999997</v>
      </c>
      <c r="G55" s="116">
        <v>111.82674201999991</v>
      </c>
      <c r="H55" s="117">
        <v>190.6651745799999</v>
      </c>
      <c r="I55" s="118">
        <v>4.75007347753821E-3</v>
      </c>
      <c r="J55" s="119">
        <v>1.9454390982002079E-3</v>
      </c>
      <c r="K55" s="118">
        <f t="shared" si="1"/>
        <v>0.70500518155040193</v>
      </c>
    </row>
    <row r="56" spans="2:11" x14ac:dyDescent="0.2">
      <c r="B56" s="224"/>
      <c r="C56" s="184" t="s">
        <v>272</v>
      </c>
      <c r="D56" s="116">
        <v>45.437361639999978</v>
      </c>
      <c r="E56" s="116">
        <v>86.260701679999954</v>
      </c>
      <c r="F56" s="116">
        <v>99.64046955000002</v>
      </c>
      <c r="G56" s="116">
        <v>86.675980730000063</v>
      </c>
      <c r="H56" s="117">
        <v>135.84476435999991</v>
      </c>
      <c r="I56" s="118">
        <v>3.384323401849759E-3</v>
      </c>
      <c r="J56" s="119">
        <v>1.3860827833603745E-3</v>
      </c>
      <c r="K56" s="118">
        <f t="shared" si="1"/>
        <v>0.56727115419856666</v>
      </c>
    </row>
    <row r="57" spans="2:11" x14ac:dyDescent="0.2">
      <c r="B57" s="224"/>
      <c r="C57" s="184" t="s">
        <v>273</v>
      </c>
      <c r="D57" s="116">
        <v>71.809204469999969</v>
      </c>
      <c r="E57" s="116">
        <v>90.525276359999964</v>
      </c>
      <c r="F57" s="116">
        <v>132.02184336000002</v>
      </c>
      <c r="G57" s="116">
        <v>118.08788493000006</v>
      </c>
      <c r="H57" s="117">
        <v>134.97536674000006</v>
      </c>
      <c r="I57" s="118">
        <v>3.3626639531051565E-3</v>
      </c>
      <c r="J57" s="119">
        <v>1.3772119440707367E-3</v>
      </c>
      <c r="K57" s="118">
        <f t="shared" si="1"/>
        <v>0.14300774224223356</v>
      </c>
    </row>
    <row r="58" spans="2:11" x14ac:dyDescent="0.2">
      <c r="B58" s="224"/>
      <c r="C58" s="184" t="s">
        <v>84</v>
      </c>
      <c r="D58" s="116">
        <v>110.72448327999999</v>
      </c>
      <c r="E58" s="116">
        <v>107.34006658000011</v>
      </c>
      <c r="F58" s="116">
        <v>101.6045529500001</v>
      </c>
      <c r="G58" s="116">
        <v>108.95648052000003</v>
      </c>
      <c r="H58" s="117">
        <v>108.61833272999992</v>
      </c>
      <c r="I58" s="118">
        <v>2.7060267435399495E-3</v>
      </c>
      <c r="J58" s="119">
        <v>1.108279746103287E-3</v>
      </c>
      <c r="K58" s="118">
        <f t="shared" si="1"/>
        <v>-3.1035124151063131E-3</v>
      </c>
    </row>
    <row r="59" spans="2:11" x14ac:dyDescent="0.2">
      <c r="B59" s="224"/>
      <c r="C59" s="184" t="s">
        <v>85</v>
      </c>
      <c r="D59" s="116">
        <v>96.987143150000065</v>
      </c>
      <c r="E59" s="116">
        <v>71.185409590000006</v>
      </c>
      <c r="F59" s="116">
        <v>71.074898900000008</v>
      </c>
      <c r="G59" s="116">
        <v>81.87156707000004</v>
      </c>
      <c r="H59" s="117">
        <v>74.220459430000005</v>
      </c>
      <c r="I59" s="118">
        <v>1.8490667559283018E-3</v>
      </c>
      <c r="J59" s="119">
        <v>7.5730339313181776E-4</v>
      </c>
      <c r="K59" s="118">
        <f t="shared" si="1"/>
        <v>-9.3452561295893521E-2</v>
      </c>
    </row>
    <row r="60" spans="2:11" x14ac:dyDescent="0.2">
      <c r="B60" s="224"/>
      <c r="C60" s="184" t="s">
        <v>274</v>
      </c>
      <c r="D60" s="116">
        <v>71.25044275999997</v>
      </c>
      <c r="E60" s="116">
        <v>52.126928080000006</v>
      </c>
      <c r="F60" s="116">
        <v>57.195179150000001</v>
      </c>
      <c r="G60" s="116">
        <v>55.317684589999992</v>
      </c>
      <c r="H60" s="117">
        <v>70.200203000000045</v>
      </c>
      <c r="I60" s="118">
        <v>1.7489094331077535E-3</v>
      </c>
      <c r="J60" s="119">
        <v>7.1628298098292222E-4</v>
      </c>
      <c r="K60" s="118">
        <f t="shared" si="1"/>
        <v>0.26903726213968149</v>
      </c>
    </row>
    <row r="61" spans="2:11" x14ac:dyDescent="0.2">
      <c r="B61" s="224"/>
      <c r="C61" s="184" t="s">
        <v>275</v>
      </c>
      <c r="D61" s="116">
        <v>35.940123430000021</v>
      </c>
      <c r="E61" s="116">
        <v>35.705057759999988</v>
      </c>
      <c r="F61" s="116">
        <v>36.329139519999998</v>
      </c>
      <c r="G61" s="116">
        <v>38.899662930000012</v>
      </c>
      <c r="H61" s="117">
        <v>43.03861314000001</v>
      </c>
      <c r="I61" s="118">
        <v>1.0722281886908686E-3</v>
      </c>
      <c r="J61" s="119">
        <v>4.3914155230135096E-4</v>
      </c>
      <c r="K61" s="118">
        <f t="shared" si="1"/>
        <v>0.10640067029495981</v>
      </c>
    </row>
    <row r="62" spans="2:11" x14ac:dyDescent="0.2">
      <c r="B62" s="224"/>
      <c r="C62" s="184" t="s">
        <v>86</v>
      </c>
      <c r="D62" s="116">
        <v>29.046001669999999</v>
      </c>
      <c r="E62" s="116">
        <v>12.519242170000002</v>
      </c>
      <c r="F62" s="116">
        <v>6.1753107999999992</v>
      </c>
      <c r="G62" s="116">
        <v>13.726397370000001</v>
      </c>
      <c r="H62" s="117">
        <v>17.072140759999993</v>
      </c>
      <c r="I62" s="118">
        <v>4.2532110652881359E-4</v>
      </c>
      <c r="J62" s="119">
        <v>1.7419442327442898E-4</v>
      </c>
      <c r="K62" s="118">
        <f t="shared" si="1"/>
        <v>0.24374519400934336</v>
      </c>
    </row>
    <row r="63" spans="2:11" x14ac:dyDescent="0.2">
      <c r="B63" s="224"/>
      <c r="C63" s="184" t="s">
        <v>276</v>
      </c>
      <c r="D63" s="116">
        <v>960.83207795000123</v>
      </c>
      <c r="E63" s="116">
        <v>881.74501727000154</v>
      </c>
      <c r="F63" s="116">
        <v>816.16765362999945</v>
      </c>
      <c r="G63" s="116">
        <v>791.44084509000209</v>
      </c>
      <c r="H63" s="117">
        <v>905.5393792100009</v>
      </c>
      <c r="I63" s="118">
        <v>2.2559854454422427E-2</v>
      </c>
      <c r="J63" s="119">
        <v>9.2396092634940644E-3</v>
      </c>
      <c r="K63" s="118">
        <f t="shared" si="1"/>
        <v>0.14416558714128991</v>
      </c>
    </row>
    <row r="64" spans="2:11" x14ac:dyDescent="0.2">
      <c r="B64" s="225"/>
      <c r="C64" s="192" t="s">
        <v>196</v>
      </c>
      <c r="D64" s="120">
        <v>2726.1876932399941</v>
      </c>
      <c r="E64" s="120">
        <v>2779.0038374599981</v>
      </c>
      <c r="F64" s="120">
        <v>2958.6693469000024</v>
      </c>
      <c r="G64" s="120">
        <v>3084.4488143000126</v>
      </c>
      <c r="H64" s="120">
        <v>3645.8362279099929</v>
      </c>
      <c r="I64" s="121">
        <v>9.0829329518573781E-2</v>
      </c>
      <c r="J64" s="122">
        <v>3.7200041166588947E-2</v>
      </c>
      <c r="K64" s="121">
        <f t="shared" si="1"/>
        <v>0.18200574799857128</v>
      </c>
    </row>
    <row r="65" spans="2:11" x14ac:dyDescent="0.2">
      <c r="B65" s="226" t="s">
        <v>87</v>
      </c>
      <c r="C65" s="184" t="s">
        <v>277</v>
      </c>
      <c r="D65" s="116">
        <v>1644.1369836900003</v>
      </c>
      <c r="E65" s="116">
        <v>1570.9170290499933</v>
      </c>
      <c r="F65" s="116">
        <v>1518.7144069599983</v>
      </c>
      <c r="G65" s="116">
        <v>1647.5813020899989</v>
      </c>
      <c r="H65" s="117">
        <v>1595.3530515199998</v>
      </c>
      <c r="I65" s="118">
        <v>3.9745298185826693E-2</v>
      </c>
      <c r="J65" s="119">
        <v>1.6278075997343572E-2</v>
      </c>
      <c r="K65" s="118">
        <f t="shared" si="1"/>
        <v>-3.1699953443114604E-2</v>
      </c>
    </row>
    <row r="66" spans="2:11" x14ac:dyDescent="0.2">
      <c r="B66" s="226"/>
      <c r="C66" s="184" t="s">
        <v>278</v>
      </c>
      <c r="D66" s="116">
        <v>341.99944785000014</v>
      </c>
      <c r="E66" s="116">
        <v>344.67970452999992</v>
      </c>
      <c r="F66" s="116">
        <v>296.79276849000019</v>
      </c>
      <c r="G66" s="116">
        <v>313.50451672000008</v>
      </c>
      <c r="H66" s="117">
        <v>303.77930502000015</v>
      </c>
      <c r="I66" s="118">
        <v>7.5681047835772708E-3</v>
      </c>
      <c r="J66" s="119">
        <v>3.0995914094528467E-3</v>
      </c>
      <c r="K66" s="118">
        <f t="shared" si="1"/>
        <v>-3.1020962000001373E-2</v>
      </c>
    </row>
    <row r="67" spans="2:11" x14ac:dyDescent="0.2">
      <c r="B67" s="226"/>
      <c r="C67" s="184" t="s">
        <v>279</v>
      </c>
      <c r="D67" s="116">
        <v>19.208057960000009</v>
      </c>
      <c r="E67" s="116">
        <v>18.572783649999987</v>
      </c>
      <c r="F67" s="116">
        <v>14.752388409999996</v>
      </c>
      <c r="G67" s="116">
        <v>14.60244713</v>
      </c>
      <c r="H67" s="117">
        <v>15.516598989999993</v>
      </c>
      <c r="I67" s="118">
        <v>3.8656763347765834E-4</v>
      </c>
      <c r="J67" s="119">
        <v>1.5832255897142903E-4</v>
      </c>
      <c r="K67" s="118">
        <f t="shared" si="1"/>
        <v>6.2602648163122776E-2</v>
      </c>
    </row>
    <row r="68" spans="2:11" x14ac:dyDescent="0.2">
      <c r="B68" s="226"/>
      <c r="C68" s="192" t="s">
        <v>88</v>
      </c>
      <c r="D68" s="120">
        <v>2005.3444895000011</v>
      </c>
      <c r="E68" s="120">
        <v>1934.169517229994</v>
      </c>
      <c r="F68" s="120">
        <v>1830.2595638599989</v>
      </c>
      <c r="G68" s="120">
        <v>1975.6882659399989</v>
      </c>
      <c r="H68" s="120">
        <v>1914.6489555300004</v>
      </c>
      <c r="I68" s="121">
        <v>4.7699970602881635E-2</v>
      </c>
      <c r="J68" s="122">
        <v>1.9535989965767855E-2</v>
      </c>
      <c r="K68" s="121">
        <f t="shared" si="1"/>
        <v>-3.0895213309857339E-2</v>
      </c>
    </row>
    <row r="69" spans="2:11" x14ac:dyDescent="0.2">
      <c r="B69" s="230" t="s">
        <v>210</v>
      </c>
      <c r="C69" s="230"/>
      <c r="D69" s="116">
        <v>1190.1563596699989</v>
      </c>
      <c r="E69" s="116">
        <v>1258.3296978800008</v>
      </c>
      <c r="F69" s="116">
        <v>1051.7518766400012</v>
      </c>
      <c r="G69" s="116">
        <v>1373.9929073500023</v>
      </c>
      <c r="H69" s="117">
        <v>1606.9245261200024</v>
      </c>
      <c r="I69" s="118">
        <v>4.0033580273599455E-2</v>
      </c>
      <c r="J69" s="119">
        <v>1.6396144748809405E-2</v>
      </c>
      <c r="K69" s="118">
        <f t="shared" si="1"/>
        <v>0.16952898193575949</v>
      </c>
    </row>
    <row r="70" spans="2:11" x14ac:dyDescent="0.2">
      <c r="B70" s="230" t="s">
        <v>211</v>
      </c>
      <c r="C70" s="230"/>
      <c r="D70" s="116">
        <v>635.60031178999975</v>
      </c>
      <c r="E70" s="116">
        <v>637.98498197000015</v>
      </c>
      <c r="F70" s="116">
        <v>552.01152853999986</v>
      </c>
      <c r="G70" s="116">
        <v>300.16568008000013</v>
      </c>
      <c r="H70" s="117">
        <v>698.79208524000001</v>
      </c>
      <c r="I70" s="118">
        <v>1.7409124438817827E-2</v>
      </c>
      <c r="J70" s="119">
        <v>7.1300773575110488E-3</v>
      </c>
      <c r="K70" s="118">
        <f t="shared" si="1"/>
        <v>1.3280212616371001</v>
      </c>
    </row>
    <row r="71" spans="2:11" x14ac:dyDescent="0.2">
      <c r="B71" s="230" t="s">
        <v>193</v>
      </c>
      <c r="C71" s="230"/>
      <c r="D71" s="116">
        <v>5046.3160725700291</v>
      </c>
      <c r="E71" s="116">
        <v>5500.1006645899724</v>
      </c>
      <c r="F71" s="116">
        <v>4480.930714559986</v>
      </c>
      <c r="G71" s="116">
        <v>4997.9803619999529</v>
      </c>
      <c r="H71" s="117">
        <v>6326.7403533000142</v>
      </c>
      <c r="I71" s="118">
        <v>0.15761914370404126</v>
      </c>
      <c r="J71" s="119">
        <v>6.455446347023637E-2</v>
      </c>
      <c r="K71" s="118">
        <f t="shared" si="1"/>
        <v>0.26585938620382144</v>
      </c>
    </row>
    <row r="72" spans="2:11" ht="12.75" customHeight="1" x14ac:dyDescent="0.2">
      <c r="B72" s="231" t="s">
        <v>92</v>
      </c>
      <c r="C72" s="231"/>
      <c r="D72" s="120">
        <v>34641.203911399753</v>
      </c>
      <c r="E72" s="120">
        <v>33241.06297933017</v>
      </c>
      <c r="F72" s="120">
        <v>30259.952030710065</v>
      </c>
      <c r="G72" s="120">
        <v>34628.141560639669</v>
      </c>
      <c r="H72" s="120">
        <v>40139.415838850291</v>
      </c>
      <c r="I72" s="121">
        <v>1</v>
      </c>
      <c r="J72" s="122">
        <v>0.40955979047474822</v>
      </c>
      <c r="K72" s="121">
        <f t="shared" si="1"/>
        <v>0.15915593588987331</v>
      </c>
    </row>
    <row r="73" spans="2:11" x14ac:dyDescent="0.2">
      <c r="B73" s="227" t="s">
        <v>63</v>
      </c>
      <c r="C73" s="227"/>
      <c r="D73" s="123">
        <v>76162.566963001271</v>
      </c>
      <c r="E73" s="123">
        <v>70516.055288100179</v>
      </c>
      <c r="F73" s="123">
        <v>71285.26829466135</v>
      </c>
      <c r="G73" s="123">
        <v>93453.770578321244</v>
      </c>
      <c r="H73" s="123">
        <v>98006.241756110874</v>
      </c>
      <c r="I73" s="124"/>
      <c r="J73" s="125">
        <v>1</v>
      </c>
      <c r="K73" s="126">
        <f t="shared" si="1"/>
        <v>4.8713616899751733E-2</v>
      </c>
    </row>
    <row r="74" spans="2:11" x14ac:dyDescent="0.2">
      <c r="B74" s="228" t="s">
        <v>287</v>
      </c>
      <c r="C74" s="228"/>
      <c r="D74" s="228"/>
      <c r="E74" s="228"/>
      <c r="F74" s="228"/>
      <c r="G74" s="228"/>
      <c r="H74" s="228"/>
      <c r="I74" s="228"/>
      <c r="J74" s="228"/>
    </row>
    <row r="75" spans="2:11" x14ac:dyDescent="0.2">
      <c r="B75" s="229" t="s">
        <v>311</v>
      </c>
      <c r="C75" s="229"/>
      <c r="D75" s="229"/>
      <c r="E75" s="229"/>
      <c r="F75" s="229"/>
      <c r="G75" s="229"/>
      <c r="H75" s="229"/>
      <c r="I75" s="229"/>
      <c r="J75" s="229"/>
    </row>
  </sheetData>
  <mergeCells count="13">
    <mergeCell ref="B73:C73"/>
    <mergeCell ref="B74:J74"/>
    <mergeCell ref="B75:J75"/>
    <mergeCell ref="B65:B68"/>
    <mergeCell ref="B69:C69"/>
    <mergeCell ref="B70:C70"/>
    <mergeCell ref="B71:C71"/>
    <mergeCell ref="B72:C72"/>
    <mergeCell ref="B5:C5"/>
    <mergeCell ref="B6:B16"/>
    <mergeCell ref="B36:B40"/>
    <mergeCell ref="B41:B50"/>
    <mergeCell ref="B51:B64"/>
  </mergeCells>
  <pageMargins left="0.7" right="0.7" top="0.75" bottom="0.75" header="0.3" footer="0.3"/>
  <pageSetup paperSize="1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7"/>
  <sheetViews>
    <sheetView zoomScaleNormal="100" workbookViewId="0">
      <selection sqref="A1:A1048576"/>
    </sheetView>
  </sheetViews>
  <sheetFormatPr baseColWidth="10" defaultColWidth="11.42578125" defaultRowHeight="12.75" x14ac:dyDescent="0.2"/>
  <cols>
    <col min="1" max="1" width="3.7109375" style="23" customWidth="1"/>
    <col min="2" max="2" width="30.5703125" style="23" customWidth="1"/>
    <col min="3" max="3" width="9.85546875" style="23" customWidth="1"/>
    <col min="4" max="4" width="10.140625" style="23" customWidth="1"/>
    <col min="5" max="5" width="9.28515625" style="23" customWidth="1"/>
    <col min="6" max="6" width="9" style="23" bestFit="1" customWidth="1"/>
    <col min="7" max="7" width="11.28515625" style="23" bestFit="1" customWidth="1"/>
    <col min="8" max="8" width="9.5703125" style="23" customWidth="1"/>
    <col min="9" max="9" width="10.7109375" style="23" customWidth="1"/>
    <col min="10" max="10" width="9" style="23" bestFit="1" customWidth="1"/>
    <col min="11" max="12" width="15.28515625" style="23" customWidth="1"/>
    <col min="13" max="13" width="13.85546875" style="23" customWidth="1"/>
    <col min="14" max="16384" width="11.42578125" style="23"/>
  </cols>
  <sheetData>
    <row r="1" spans="2:13" x14ac:dyDescent="0.2">
      <c r="B1" s="6"/>
      <c r="C1" s="6"/>
    </row>
    <row r="2" spans="2:13" ht="15" x14ac:dyDescent="0.25">
      <c r="B2" s="1" t="s">
        <v>286</v>
      </c>
      <c r="C2" s="25"/>
      <c r="D2" s="26"/>
      <c r="E2" s="26"/>
      <c r="F2" s="26"/>
      <c r="G2" s="26"/>
      <c r="H2" s="26"/>
      <c r="I2" s="26"/>
      <c r="J2" s="26"/>
      <c r="K2" s="26"/>
    </row>
    <row r="3" spans="2:13" x14ac:dyDescent="0.2">
      <c r="B3" s="27" t="s">
        <v>184</v>
      </c>
      <c r="C3" s="25"/>
      <c r="D3" s="26"/>
      <c r="E3" s="26"/>
      <c r="F3" s="26"/>
      <c r="G3" s="26"/>
      <c r="H3" s="26"/>
      <c r="I3" s="26"/>
      <c r="J3" s="26"/>
      <c r="K3" s="26"/>
    </row>
    <row r="4" spans="2:13" x14ac:dyDescent="0.2">
      <c r="B4" s="28"/>
      <c r="C4" s="26"/>
      <c r="D4" s="26"/>
      <c r="E4" s="26"/>
      <c r="F4" s="26"/>
      <c r="G4" s="26"/>
      <c r="H4" s="26"/>
      <c r="I4" s="26"/>
      <c r="J4" s="26"/>
      <c r="K4" s="26"/>
    </row>
    <row r="5" spans="2:13" x14ac:dyDescent="0.2">
      <c r="B5" s="232">
        <v>2021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127"/>
    </row>
    <row r="6" spans="2:13" ht="45.75" customHeight="1" x14ac:dyDescent="0.2">
      <c r="B6" s="176" t="s">
        <v>108</v>
      </c>
      <c r="C6" s="128" t="s">
        <v>280</v>
      </c>
      <c r="D6" s="129" t="s">
        <v>95</v>
      </c>
      <c r="E6" s="129" t="s">
        <v>73</v>
      </c>
      <c r="F6" s="129" t="s">
        <v>64</v>
      </c>
      <c r="G6" s="129" t="s">
        <v>78</v>
      </c>
      <c r="H6" s="129" t="s">
        <v>267</v>
      </c>
      <c r="I6" s="129" t="s">
        <v>87</v>
      </c>
      <c r="J6" s="129" t="s">
        <v>94</v>
      </c>
      <c r="K6" s="129" t="s">
        <v>281</v>
      </c>
      <c r="L6" s="130" t="s">
        <v>181</v>
      </c>
      <c r="M6" s="131"/>
    </row>
    <row r="7" spans="2:13" x14ac:dyDescent="0.2">
      <c r="B7" s="178" t="s">
        <v>96</v>
      </c>
      <c r="C7" s="132">
        <v>61.06220527</v>
      </c>
      <c r="D7" s="132">
        <v>59.527476869999987</v>
      </c>
      <c r="E7" s="132">
        <v>90.982009439999985</v>
      </c>
      <c r="F7" s="132">
        <v>35.11695383</v>
      </c>
      <c r="G7" s="132">
        <v>12.259426690000005</v>
      </c>
      <c r="H7" s="132">
        <v>64.354765859999958</v>
      </c>
      <c r="I7" s="132">
        <v>0.1166</v>
      </c>
      <c r="J7" s="132">
        <v>407.32515949000066</v>
      </c>
      <c r="K7" s="133">
        <v>730.74459745000013</v>
      </c>
      <c r="L7" s="134">
        <v>7.8193163628169828E-3</v>
      </c>
      <c r="M7" s="29"/>
    </row>
    <row r="8" spans="2:13" x14ac:dyDescent="0.2">
      <c r="B8" s="177" t="s">
        <v>97</v>
      </c>
      <c r="C8" s="135">
        <v>4831.9382665199992</v>
      </c>
      <c r="D8" s="135">
        <v>561.28293912000004</v>
      </c>
      <c r="E8" s="135">
        <v>69.520921090000002</v>
      </c>
      <c r="F8" s="135">
        <v>0</v>
      </c>
      <c r="G8" s="135">
        <v>5.2871999999999999E-4</v>
      </c>
      <c r="H8" s="135">
        <v>7.910317E-2</v>
      </c>
      <c r="I8" s="135">
        <v>0</v>
      </c>
      <c r="J8" s="135">
        <v>191.96116891000003</v>
      </c>
      <c r="K8" s="136">
        <v>5654.7829275300046</v>
      </c>
      <c r="L8" s="137">
        <v>6.050887933720088E-2</v>
      </c>
      <c r="M8" s="29"/>
    </row>
    <row r="9" spans="2:13" x14ac:dyDescent="0.2">
      <c r="B9" s="177" t="s">
        <v>98</v>
      </c>
      <c r="C9" s="135">
        <v>29761.678918379992</v>
      </c>
      <c r="D9" s="135">
        <v>2172.522686660001</v>
      </c>
      <c r="E9" s="135">
        <v>10.48280615</v>
      </c>
      <c r="F9" s="135">
        <v>0</v>
      </c>
      <c r="G9" s="135">
        <v>5.1036629999999999E-2</v>
      </c>
      <c r="H9" s="135">
        <v>2.0199999999999999E-2</v>
      </c>
      <c r="I9" s="135">
        <v>0</v>
      </c>
      <c r="J9" s="135">
        <v>1209.9993808199993</v>
      </c>
      <c r="K9" s="136">
        <v>33154.755028639978</v>
      </c>
      <c r="L9" s="137">
        <v>0.35477172107094745</v>
      </c>
      <c r="M9" s="29"/>
    </row>
    <row r="10" spans="2:13" x14ac:dyDescent="0.2">
      <c r="B10" s="177" t="s">
        <v>99</v>
      </c>
      <c r="C10" s="135">
        <v>2123.3252286400002</v>
      </c>
      <c r="D10" s="135">
        <v>1884.6166202399997</v>
      </c>
      <c r="E10" s="135">
        <v>0</v>
      </c>
      <c r="F10" s="135">
        <v>33.527596009999996</v>
      </c>
      <c r="G10" s="135">
        <v>4.2900000000000004E-3</v>
      </c>
      <c r="H10" s="135">
        <v>0</v>
      </c>
      <c r="I10" s="135">
        <v>0</v>
      </c>
      <c r="J10" s="135">
        <v>0.94673384999999999</v>
      </c>
      <c r="K10" s="136">
        <v>4042.4204687399993</v>
      </c>
      <c r="L10" s="137">
        <v>4.3255830596500247E-2</v>
      </c>
      <c r="M10" s="29"/>
    </row>
    <row r="11" spans="2:13" x14ac:dyDescent="0.2">
      <c r="B11" s="177" t="s">
        <v>100</v>
      </c>
      <c r="C11" s="135">
        <v>3773.8801077400008</v>
      </c>
      <c r="D11" s="135">
        <v>353.53961724999999</v>
      </c>
      <c r="E11" s="135">
        <v>0</v>
      </c>
      <c r="F11" s="135">
        <v>113.17213947999994</v>
      </c>
      <c r="G11" s="135">
        <v>6.6104999999999997E-2</v>
      </c>
      <c r="H11" s="135">
        <v>0</v>
      </c>
      <c r="I11" s="135">
        <v>0</v>
      </c>
      <c r="J11" s="135">
        <v>4.56455608</v>
      </c>
      <c r="K11" s="136">
        <v>4245.222525549998</v>
      </c>
      <c r="L11" s="137">
        <v>4.5425909508833046E-2</v>
      </c>
      <c r="M11" s="29"/>
    </row>
    <row r="12" spans="2:13" x14ac:dyDescent="0.2">
      <c r="B12" s="177" t="s">
        <v>101</v>
      </c>
      <c r="C12" s="135">
        <v>10597.967106669988</v>
      </c>
      <c r="D12" s="135">
        <v>1189.6525032899992</v>
      </c>
      <c r="E12" s="135">
        <v>663.11883953000029</v>
      </c>
      <c r="F12" s="135">
        <v>5974.8386226800021</v>
      </c>
      <c r="G12" s="135">
        <v>1050.7210219499991</v>
      </c>
      <c r="H12" s="135">
        <v>2472.0707562300017</v>
      </c>
      <c r="I12" s="135">
        <v>1969.294385749997</v>
      </c>
      <c r="J12" s="135">
        <v>4250.9988858499974</v>
      </c>
      <c r="K12" s="136">
        <v>28168.662121949754</v>
      </c>
      <c r="L12" s="137">
        <v>0.3014181444754308</v>
      </c>
      <c r="M12" s="29"/>
    </row>
    <row r="13" spans="2:13" x14ac:dyDescent="0.2">
      <c r="B13" s="177" t="s">
        <v>102</v>
      </c>
      <c r="C13" s="135">
        <v>1.7403660000000001E-2</v>
      </c>
      <c r="D13" s="135">
        <v>1287.0192887000007</v>
      </c>
      <c r="E13" s="135">
        <v>1639.1977302599998</v>
      </c>
      <c r="F13" s="135">
        <v>194.21858058000001</v>
      </c>
      <c r="G13" s="135">
        <v>2.4896726700000009</v>
      </c>
      <c r="H13" s="135">
        <v>19.086014559999999</v>
      </c>
      <c r="I13" s="135">
        <v>1.7967984899999996</v>
      </c>
      <c r="J13" s="135">
        <v>1666.3592552899806</v>
      </c>
      <c r="K13" s="136">
        <v>4810.1847442100097</v>
      </c>
      <c r="L13" s="137">
        <v>5.1471275203163594E-2</v>
      </c>
      <c r="M13" s="29"/>
    </row>
    <row r="14" spans="2:13" x14ac:dyDescent="0.2">
      <c r="B14" s="177" t="s">
        <v>103</v>
      </c>
      <c r="C14" s="135">
        <v>0</v>
      </c>
      <c r="D14" s="135">
        <v>0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6">
        <v>0</v>
      </c>
      <c r="L14" s="137">
        <v>0</v>
      </c>
      <c r="M14" s="29"/>
    </row>
    <row r="15" spans="2:13" x14ac:dyDescent="0.2">
      <c r="B15" s="177" t="s">
        <v>104</v>
      </c>
      <c r="C15" s="135">
        <v>107.16798878</v>
      </c>
      <c r="D15" s="135">
        <v>16.762648550000002</v>
      </c>
      <c r="E15" s="135">
        <v>3621.306113809997</v>
      </c>
      <c r="F15" s="135">
        <v>487.94625129000025</v>
      </c>
      <c r="G15" s="135">
        <v>4961.988062090003</v>
      </c>
      <c r="H15" s="135">
        <v>521.1710442699997</v>
      </c>
      <c r="I15" s="135">
        <v>4.2015457000000005</v>
      </c>
      <c r="J15" s="135">
        <v>767.99185578000061</v>
      </c>
      <c r="K15" s="136">
        <v>10488.535510270014</v>
      </c>
      <c r="L15" s="137">
        <v>0.1122323416740045</v>
      </c>
      <c r="M15" s="29"/>
    </row>
    <row r="16" spans="2:13" x14ac:dyDescent="0.2">
      <c r="B16" s="177" t="s">
        <v>105</v>
      </c>
      <c r="C16" s="135">
        <v>0</v>
      </c>
      <c r="D16" s="135">
        <v>6.6099789999999992E-2</v>
      </c>
      <c r="E16" s="135">
        <v>436.87439677999987</v>
      </c>
      <c r="F16" s="135">
        <v>0</v>
      </c>
      <c r="G16" s="135">
        <v>1.0241693099999998</v>
      </c>
      <c r="H16" s="135">
        <v>4.8305904800000006</v>
      </c>
      <c r="I16" s="135">
        <v>0</v>
      </c>
      <c r="J16" s="135">
        <v>10.632150470000004</v>
      </c>
      <c r="K16" s="136">
        <v>453.42740682999994</v>
      </c>
      <c r="L16" s="137">
        <v>4.8518899133128185E-3</v>
      </c>
      <c r="M16" s="29"/>
    </row>
    <row r="17" spans="2:15" x14ac:dyDescent="0.2">
      <c r="B17" s="179" t="s">
        <v>106</v>
      </c>
      <c r="C17" s="135">
        <v>0</v>
      </c>
      <c r="D17" s="135">
        <v>0</v>
      </c>
      <c r="E17" s="135">
        <v>0</v>
      </c>
      <c r="F17" s="135">
        <v>0</v>
      </c>
      <c r="G17" s="135">
        <v>65.108062790000005</v>
      </c>
      <c r="H17" s="135">
        <v>0</v>
      </c>
      <c r="I17" s="135">
        <v>0</v>
      </c>
      <c r="J17" s="135">
        <v>0.23690232999999999</v>
      </c>
      <c r="K17" s="136">
        <v>65.344965119999983</v>
      </c>
      <c r="L17" s="137">
        <v>6.9922235042658922E-4</v>
      </c>
      <c r="M17" s="29"/>
    </row>
    <row r="18" spans="2:15" x14ac:dyDescent="0.2">
      <c r="B18" s="179" t="s">
        <v>107</v>
      </c>
      <c r="C18" s="135">
        <v>0</v>
      </c>
      <c r="D18" s="135">
        <v>0</v>
      </c>
      <c r="E18" s="135">
        <v>4.7647640599999992</v>
      </c>
      <c r="F18" s="135">
        <v>0.82957544000000005</v>
      </c>
      <c r="G18" s="135">
        <v>74.833703070000013</v>
      </c>
      <c r="H18" s="135">
        <v>0.203095</v>
      </c>
      <c r="I18" s="135">
        <v>0</v>
      </c>
      <c r="J18" s="135">
        <v>31.322611649999999</v>
      </c>
      <c r="K18" s="136">
        <v>111.95374921999998</v>
      </c>
      <c r="L18" s="137">
        <v>1.197958611270544E-3</v>
      </c>
      <c r="M18" s="29"/>
    </row>
    <row r="19" spans="2:15" ht="14.25" customHeight="1" x14ac:dyDescent="0.2">
      <c r="B19" s="177" t="s">
        <v>223</v>
      </c>
      <c r="C19" s="135">
        <v>0</v>
      </c>
      <c r="D19" s="135">
        <v>43.573943709999995</v>
      </c>
      <c r="E19" s="135">
        <v>148.75419582000001</v>
      </c>
      <c r="F19" s="135">
        <v>0.60789899999999997</v>
      </c>
      <c r="G19" s="135">
        <v>0</v>
      </c>
      <c r="H19" s="135">
        <v>0</v>
      </c>
      <c r="I19" s="135">
        <v>0.25245000000000001</v>
      </c>
      <c r="J19" s="135">
        <v>3.1415159999999998E-2</v>
      </c>
      <c r="K19" s="136">
        <v>193.21990368999997</v>
      </c>
      <c r="L19" s="137">
        <v>2.0675452953294194E-3</v>
      </c>
      <c r="M19" s="29"/>
    </row>
    <row r="20" spans="2:15" x14ac:dyDescent="0.2">
      <c r="B20" s="177" t="s">
        <v>167</v>
      </c>
      <c r="C20" s="135">
        <v>0</v>
      </c>
      <c r="D20" s="135">
        <v>9.7283999999999999E-4</v>
      </c>
      <c r="E20" s="135">
        <v>264.36125104000001</v>
      </c>
      <c r="F20" s="135">
        <v>0</v>
      </c>
      <c r="G20" s="135">
        <v>0</v>
      </c>
      <c r="H20" s="135">
        <v>2.6332447299999995</v>
      </c>
      <c r="I20" s="135">
        <v>2.6485999999999999E-2</v>
      </c>
      <c r="J20" s="135">
        <v>436.09520349000002</v>
      </c>
      <c r="K20" s="136">
        <v>703.11715809999953</v>
      </c>
      <c r="L20" s="137">
        <v>7.5236895606127082E-3</v>
      </c>
      <c r="M20" s="29"/>
    </row>
    <row r="21" spans="2:15" x14ac:dyDescent="0.2">
      <c r="B21" s="177" t="s">
        <v>197</v>
      </c>
      <c r="C21" s="135">
        <v>0</v>
      </c>
      <c r="D21" s="135">
        <v>2.6995000000000002E-2</v>
      </c>
      <c r="E21" s="135">
        <v>0</v>
      </c>
      <c r="F21" s="135">
        <v>0</v>
      </c>
      <c r="G21" s="135">
        <v>1.32E-3</v>
      </c>
      <c r="H21" s="135">
        <v>0</v>
      </c>
      <c r="I21" s="135">
        <v>0</v>
      </c>
      <c r="J21" s="135">
        <v>631.37115602000063</v>
      </c>
      <c r="K21" s="136">
        <v>631.39947102000053</v>
      </c>
      <c r="L21" s="137">
        <v>6.7562760401502532E-3</v>
      </c>
      <c r="M21" s="29"/>
    </row>
    <row r="22" spans="2:15" ht="24" x14ac:dyDescent="0.2">
      <c r="B22" s="147" t="s">
        <v>214</v>
      </c>
      <c r="C22" s="138">
        <v>51257.037225659973</v>
      </c>
      <c r="D22" s="138">
        <v>7568.59179202001</v>
      </c>
      <c r="E22" s="138">
        <v>6949.3630279800018</v>
      </c>
      <c r="F22" s="138">
        <v>6840.2576183099945</v>
      </c>
      <c r="G22" s="138">
        <v>6168.5473989199854</v>
      </c>
      <c r="H22" s="138">
        <v>3084.4488143000026</v>
      </c>
      <c r="I22" s="138">
        <v>1975.6882659399976</v>
      </c>
      <c r="J22" s="138">
        <v>9609.8364351900018</v>
      </c>
      <c r="K22" s="138">
        <v>93453.770578319774</v>
      </c>
      <c r="L22" s="139">
        <v>1</v>
      </c>
      <c r="M22" s="131"/>
    </row>
    <row r="23" spans="2:15" x14ac:dyDescent="0.2">
      <c r="B23" s="140" t="s">
        <v>220</v>
      </c>
      <c r="C23" s="141">
        <v>0.54847479035319979</v>
      </c>
      <c r="D23" s="141">
        <v>8.0987548658372044E-2</v>
      </c>
      <c r="E23" s="141">
        <v>7.4361504998410155E-2</v>
      </c>
      <c r="F23" s="141">
        <v>7.3194024981340422E-2</v>
      </c>
      <c r="G23" s="141">
        <v>6.600640467203385E-2</v>
      </c>
      <c r="H23" s="141">
        <v>3.3005076148479771E-2</v>
      </c>
      <c r="I23" s="141">
        <v>2.1140808484385917E-2</v>
      </c>
      <c r="J23" s="141">
        <v>0.10282984170378007</v>
      </c>
      <c r="K23" s="142">
        <v>1</v>
      </c>
      <c r="L23" s="143"/>
      <c r="M23" s="131"/>
    </row>
    <row r="24" spans="2:15" x14ac:dyDescent="0.2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1"/>
    </row>
    <row r="25" spans="2:15" ht="12.75" customHeight="1" x14ac:dyDescent="0.2">
      <c r="B25" s="232">
        <v>2022</v>
      </c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</row>
    <row r="26" spans="2:15" ht="36" x14ac:dyDescent="0.2">
      <c r="B26" s="176" t="s">
        <v>108</v>
      </c>
      <c r="C26" s="128" t="s">
        <v>280</v>
      </c>
      <c r="D26" s="129" t="s">
        <v>95</v>
      </c>
      <c r="E26" s="129" t="s">
        <v>73</v>
      </c>
      <c r="F26" s="129" t="s">
        <v>64</v>
      </c>
      <c r="G26" s="129" t="s">
        <v>78</v>
      </c>
      <c r="H26" s="129" t="s">
        <v>267</v>
      </c>
      <c r="I26" s="129" t="s">
        <v>87</v>
      </c>
      <c r="J26" s="129" t="s">
        <v>94</v>
      </c>
      <c r="K26" s="129" t="s">
        <v>282</v>
      </c>
      <c r="L26" s="129" t="s">
        <v>227</v>
      </c>
      <c r="M26" s="144" t="s">
        <v>228</v>
      </c>
    </row>
    <row r="27" spans="2:15" x14ac:dyDescent="0.2">
      <c r="B27" s="180" t="s">
        <v>96</v>
      </c>
      <c r="C27" s="132">
        <v>57.228682920000004</v>
      </c>
      <c r="D27" s="132">
        <v>74.066474199999973</v>
      </c>
      <c r="E27" s="132">
        <v>73.739601159999992</v>
      </c>
      <c r="F27" s="132">
        <v>43.753869119999997</v>
      </c>
      <c r="G27" s="132">
        <v>13.879369709999997</v>
      </c>
      <c r="H27" s="132">
        <v>98.058219120000061</v>
      </c>
      <c r="I27" s="132">
        <v>0.12801660000000001</v>
      </c>
      <c r="J27" s="132">
        <v>594.41325021999967</v>
      </c>
      <c r="K27" s="133">
        <v>955.26748304999921</v>
      </c>
      <c r="L27" s="145">
        <v>9.7470065776748688E-3</v>
      </c>
      <c r="M27" s="134">
        <f>+K27/K7-1</f>
        <v>0.30725220054105384</v>
      </c>
      <c r="O27" s="38"/>
    </row>
    <row r="28" spans="2:15" x14ac:dyDescent="0.2">
      <c r="B28" s="181" t="s">
        <v>97</v>
      </c>
      <c r="C28" s="135">
        <v>4146.6531500700003</v>
      </c>
      <c r="D28" s="135">
        <v>806.08010989000002</v>
      </c>
      <c r="E28" s="135">
        <v>121.22102672</v>
      </c>
      <c r="F28" s="135">
        <v>0</v>
      </c>
      <c r="G28" s="135">
        <v>1.7935900000000001E-2</v>
      </c>
      <c r="H28" s="135">
        <v>0.35460009000000003</v>
      </c>
      <c r="I28" s="135">
        <v>0</v>
      </c>
      <c r="J28" s="135">
        <v>207.37510115000009</v>
      </c>
      <c r="K28" s="136">
        <v>5281.7019238200028</v>
      </c>
      <c r="L28" s="146">
        <v>5.3891485166461008E-2</v>
      </c>
      <c r="M28" s="137">
        <f t="shared" ref="M28:M42" si="0">+K28/K8-1</f>
        <v>-6.5976184849409036E-2</v>
      </c>
      <c r="O28" s="38"/>
    </row>
    <row r="29" spans="2:15" x14ac:dyDescent="0.2">
      <c r="B29" s="181" t="s">
        <v>98</v>
      </c>
      <c r="C29" s="135">
        <v>23897.600801090011</v>
      </c>
      <c r="D29" s="135">
        <v>8264.7326484899968</v>
      </c>
      <c r="E29" s="135">
        <v>17.797098600000002</v>
      </c>
      <c r="F29" s="135">
        <v>0</v>
      </c>
      <c r="G29" s="135">
        <v>4.568287E-2</v>
      </c>
      <c r="H29" s="135">
        <v>2.3900000000000002E-3</v>
      </c>
      <c r="I29" s="135">
        <v>0</v>
      </c>
      <c r="J29" s="135">
        <v>2111.5935998699997</v>
      </c>
      <c r="K29" s="136">
        <v>34291.772220920029</v>
      </c>
      <c r="L29" s="146">
        <v>0.34989375785121479</v>
      </c>
      <c r="M29" s="137">
        <f t="shared" si="0"/>
        <v>3.4294241996294828E-2</v>
      </c>
      <c r="O29" s="38"/>
    </row>
    <row r="30" spans="2:15" x14ac:dyDescent="0.2">
      <c r="B30" s="181" t="s">
        <v>99</v>
      </c>
      <c r="C30" s="135">
        <v>2165.2700052000005</v>
      </c>
      <c r="D30" s="135">
        <v>1370.51870134</v>
      </c>
      <c r="E30" s="135">
        <v>0</v>
      </c>
      <c r="F30" s="135">
        <v>133.40352726000009</v>
      </c>
      <c r="G30" s="135">
        <v>0</v>
      </c>
      <c r="H30" s="135">
        <v>0</v>
      </c>
      <c r="I30" s="135">
        <v>0</v>
      </c>
      <c r="J30" s="135">
        <v>0.9835562699999999</v>
      </c>
      <c r="K30" s="136">
        <v>3670.1757900700013</v>
      </c>
      <c r="L30" s="146">
        <v>3.7448388228203691E-2</v>
      </c>
      <c r="M30" s="137">
        <f t="shared" si="0"/>
        <v>-9.2084601675793687E-2</v>
      </c>
      <c r="O30" s="38"/>
    </row>
    <row r="31" spans="2:15" x14ac:dyDescent="0.2">
      <c r="B31" s="181" t="s">
        <v>100</v>
      </c>
      <c r="C31" s="135">
        <v>2764.7591123799998</v>
      </c>
      <c r="D31" s="135">
        <v>179.54144048999999</v>
      </c>
      <c r="E31" s="135">
        <v>0</v>
      </c>
      <c r="F31" s="135">
        <v>201.63599529999999</v>
      </c>
      <c r="G31" s="135">
        <v>4.6732000000000002E-4</v>
      </c>
      <c r="H31" s="135">
        <v>0</v>
      </c>
      <c r="I31" s="135">
        <v>0</v>
      </c>
      <c r="J31" s="135">
        <v>6.7837561800000001</v>
      </c>
      <c r="K31" s="136">
        <v>3152.7207716699972</v>
      </c>
      <c r="L31" s="146">
        <v>3.2168571258099909E-2</v>
      </c>
      <c r="M31" s="137">
        <f t="shared" si="0"/>
        <v>-0.25734852467797542</v>
      </c>
      <c r="O31" s="38"/>
    </row>
    <row r="32" spans="2:15" x14ac:dyDescent="0.2">
      <c r="B32" s="181" t="s">
        <v>101</v>
      </c>
      <c r="C32" s="135">
        <v>9186.6103042199993</v>
      </c>
      <c r="D32" s="135">
        <v>3278.3876353499959</v>
      </c>
      <c r="E32" s="135">
        <v>782.50927000999968</v>
      </c>
      <c r="F32" s="135">
        <v>5738.0356735399837</v>
      </c>
      <c r="G32" s="135">
        <v>1241.0921163199987</v>
      </c>
      <c r="H32" s="135">
        <v>2898.3805491999947</v>
      </c>
      <c r="I32" s="135">
        <v>1909.8040999699995</v>
      </c>
      <c r="J32" s="135">
        <v>4853.4811430499758</v>
      </c>
      <c r="K32" s="136">
        <v>29888.300791660193</v>
      </c>
      <c r="L32" s="146">
        <v>0.30496323760722938</v>
      </c>
      <c r="M32" s="137">
        <f t="shared" si="0"/>
        <v>6.1047935548577348E-2</v>
      </c>
      <c r="O32" s="38"/>
    </row>
    <row r="33" spans="2:15" x14ac:dyDescent="0.2">
      <c r="B33" s="181" t="s">
        <v>102</v>
      </c>
      <c r="C33" s="135">
        <v>2.8505430000000002E-2</v>
      </c>
      <c r="D33" s="135">
        <v>1235.3683824799998</v>
      </c>
      <c r="E33" s="135">
        <v>1982.9334105800001</v>
      </c>
      <c r="F33" s="135">
        <v>190.55019559999997</v>
      </c>
      <c r="G33" s="135">
        <v>3.4931270399999996</v>
      </c>
      <c r="H33" s="135">
        <v>26.793463329999998</v>
      </c>
      <c r="I33" s="135">
        <v>1.05061878</v>
      </c>
      <c r="J33" s="135">
        <v>2104.6843307999843</v>
      </c>
      <c r="K33" s="136">
        <v>5544.9020340399484</v>
      </c>
      <c r="L33" s="146">
        <v>5.6577029530818154E-2</v>
      </c>
      <c r="M33" s="137">
        <f t="shared" si="0"/>
        <v>0.15274201073343674</v>
      </c>
      <c r="O33" s="38"/>
    </row>
    <row r="34" spans="2:15" x14ac:dyDescent="0.2">
      <c r="B34" s="181" t="s">
        <v>103</v>
      </c>
      <c r="C34" s="135">
        <v>0</v>
      </c>
      <c r="D34" s="135">
        <v>0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136">
        <v>0</v>
      </c>
      <c r="L34" s="146">
        <v>0</v>
      </c>
      <c r="M34" s="137" t="s">
        <v>180</v>
      </c>
      <c r="O34" s="38"/>
    </row>
    <row r="35" spans="2:15" x14ac:dyDescent="0.2">
      <c r="B35" s="181" t="s">
        <v>104</v>
      </c>
      <c r="C35" s="135">
        <v>242.21558053999999</v>
      </c>
      <c r="D35" s="135">
        <v>152.41430820000002</v>
      </c>
      <c r="E35" s="135">
        <v>4668.6511521399998</v>
      </c>
      <c r="F35" s="135">
        <v>507.56658145000029</v>
      </c>
      <c r="G35" s="135">
        <v>5280.2217373100029</v>
      </c>
      <c r="H35" s="135">
        <v>611.17458271999988</v>
      </c>
      <c r="I35" s="135">
        <v>3.4631901799999998</v>
      </c>
      <c r="J35" s="135">
        <v>1009.6294310300004</v>
      </c>
      <c r="K35" s="136">
        <v>12475.336563570008</v>
      </c>
      <c r="L35" s="146">
        <v>0.12729124533328243</v>
      </c>
      <c r="M35" s="137">
        <f t="shared" si="0"/>
        <v>0.18942597385064741</v>
      </c>
      <c r="O35" s="38"/>
    </row>
    <row r="36" spans="2:15" x14ac:dyDescent="0.2">
      <c r="B36" s="181" t="s">
        <v>105</v>
      </c>
      <c r="C36" s="135">
        <v>0</v>
      </c>
      <c r="D36" s="135">
        <v>1.4341309999999999E-2</v>
      </c>
      <c r="E36" s="135">
        <v>476.05654963000012</v>
      </c>
      <c r="F36" s="135">
        <v>0.35427415000000001</v>
      </c>
      <c r="G36" s="135">
        <v>1.24902895</v>
      </c>
      <c r="H36" s="135">
        <v>6.8283378899999994</v>
      </c>
      <c r="I36" s="135">
        <v>0</v>
      </c>
      <c r="J36" s="135">
        <v>14.295581880000002</v>
      </c>
      <c r="K36" s="136">
        <v>498.79811381000025</v>
      </c>
      <c r="L36" s="146">
        <v>5.0894525172311567E-3</v>
      </c>
      <c r="M36" s="137">
        <f t="shared" si="0"/>
        <v>0.10006167756200668</v>
      </c>
      <c r="O36" s="38"/>
    </row>
    <row r="37" spans="2:15" x14ac:dyDescent="0.2">
      <c r="B37" s="181" t="s">
        <v>106</v>
      </c>
      <c r="C37" s="135">
        <v>0</v>
      </c>
      <c r="D37" s="135">
        <v>0</v>
      </c>
      <c r="E37" s="135">
        <v>0</v>
      </c>
      <c r="F37" s="135">
        <v>0</v>
      </c>
      <c r="G37" s="135">
        <v>48.234263460000001</v>
      </c>
      <c r="H37" s="135">
        <v>0</v>
      </c>
      <c r="I37" s="135">
        <v>0</v>
      </c>
      <c r="J37" s="135">
        <v>0.17689539999999998</v>
      </c>
      <c r="K37" s="136">
        <v>48.41115886</v>
      </c>
      <c r="L37" s="146">
        <v>4.9395995594313073E-4</v>
      </c>
      <c r="M37" s="137">
        <f t="shared" si="0"/>
        <v>-0.25914477464181995</v>
      </c>
      <c r="O37" s="38"/>
    </row>
    <row r="38" spans="2:15" x14ac:dyDescent="0.2">
      <c r="B38" s="181" t="s">
        <v>107</v>
      </c>
      <c r="C38" s="135">
        <v>0</v>
      </c>
      <c r="D38" s="135">
        <v>0</v>
      </c>
      <c r="E38" s="135">
        <v>7.1361482199999999</v>
      </c>
      <c r="F38" s="135">
        <v>1.4338335200000001</v>
      </c>
      <c r="G38" s="135">
        <v>68.731391379999991</v>
      </c>
      <c r="H38" s="135">
        <v>0.73155275999999991</v>
      </c>
      <c r="I38" s="135">
        <v>0</v>
      </c>
      <c r="J38" s="135">
        <v>18.432329030000002</v>
      </c>
      <c r="K38" s="136">
        <v>96.46525490999997</v>
      </c>
      <c r="L38" s="146">
        <v>9.8427664586970935E-4</v>
      </c>
      <c r="M38" s="137">
        <f t="shared" si="0"/>
        <v>-0.13834725873774545</v>
      </c>
      <c r="O38" s="38"/>
    </row>
    <row r="39" spans="2:15" x14ac:dyDescent="0.2">
      <c r="B39" s="177" t="s">
        <v>223</v>
      </c>
      <c r="C39" s="135">
        <v>0</v>
      </c>
      <c r="D39" s="135">
        <v>31.032419000000001</v>
      </c>
      <c r="E39" s="135">
        <v>177.45715188</v>
      </c>
      <c r="F39" s="135">
        <v>0.235069</v>
      </c>
      <c r="G39" s="135">
        <v>0</v>
      </c>
      <c r="H39" s="135">
        <v>0</v>
      </c>
      <c r="I39" s="135">
        <v>0.20219000000000001</v>
      </c>
      <c r="J39" s="135">
        <v>0.31048291</v>
      </c>
      <c r="K39" s="136">
        <v>209.23731279000006</v>
      </c>
      <c r="L39" s="146">
        <v>2.134938643098772E-3</v>
      </c>
      <c r="M39" s="137">
        <f t="shared" si="0"/>
        <v>8.2897304025667307E-2</v>
      </c>
      <c r="O39" s="38"/>
    </row>
    <row r="40" spans="2:15" x14ac:dyDescent="0.2">
      <c r="B40" s="181" t="s">
        <v>167</v>
      </c>
      <c r="C40" s="135">
        <v>0</v>
      </c>
      <c r="D40" s="135">
        <v>14.30331466</v>
      </c>
      <c r="E40" s="135">
        <v>390.28177952999994</v>
      </c>
      <c r="F40" s="135">
        <v>2.0561310000000003E-2</v>
      </c>
      <c r="G40" s="135">
        <v>1.2999999999999999E-4</v>
      </c>
      <c r="H40" s="135">
        <v>3.5125328000000007</v>
      </c>
      <c r="I40" s="135">
        <v>8.4000000000000003E-4</v>
      </c>
      <c r="J40" s="135">
        <v>631.36835900000017</v>
      </c>
      <c r="K40" s="136">
        <v>1039.4875172999998</v>
      </c>
      <c r="L40" s="146">
        <v>1.060633995013071E-2</v>
      </c>
      <c r="M40" s="137">
        <f t="shared" si="0"/>
        <v>0.47839873529606081</v>
      </c>
      <c r="O40" s="38"/>
    </row>
    <row r="41" spans="2:15" x14ac:dyDescent="0.2">
      <c r="B41" s="181" t="s">
        <v>197</v>
      </c>
      <c r="C41" s="135">
        <v>0</v>
      </c>
      <c r="D41" s="135">
        <v>0</v>
      </c>
      <c r="E41" s="135">
        <v>0</v>
      </c>
      <c r="F41" s="135">
        <v>0</v>
      </c>
      <c r="G41" s="135">
        <v>0</v>
      </c>
      <c r="H41" s="135">
        <v>0</v>
      </c>
      <c r="I41" s="135">
        <v>0</v>
      </c>
      <c r="J41" s="135">
        <v>853.66481963999979</v>
      </c>
      <c r="K41" s="136">
        <v>853.66481963999979</v>
      </c>
      <c r="L41" s="146">
        <v>8.710310734742344E-3</v>
      </c>
      <c r="M41" s="137">
        <f t="shared" si="0"/>
        <v>0.35202016919801737</v>
      </c>
      <c r="O41" s="38"/>
    </row>
    <row r="42" spans="2:15" ht="24" x14ac:dyDescent="0.2">
      <c r="B42" s="147" t="s">
        <v>283</v>
      </c>
      <c r="C42" s="138">
        <v>42460.366141849991</v>
      </c>
      <c r="D42" s="138">
        <v>15406.459775410001</v>
      </c>
      <c r="E42" s="138">
        <v>8697.7831884700045</v>
      </c>
      <c r="F42" s="138">
        <v>6816.9895802499968</v>
      </c>
      <c r="G42" s="138">
        <v>6656.9652502600047</v>
      </c>
      <c r="H42" s="138">
        <v>3645.8362279099911</v>
      </c>
      <c r="I42" s="138">
        <v>1914.6489555300006</v>
      </c>
      <c r="J42" s="138">
        <v>12407.192636430089</v>
      </c>
      <c r="K42" s="138">
        <v>98006.241756110176</v>
      </c>
      <c r="L42" s="148">
        <v>1</v>
      </c>
      <c r="M42" s="139">
        <f t="shared" si="0"/>
        <v>4.8713616899760837E-2</v>
      </c>
      <c r="O42" s="38"/>
    </row>
    <row r="43" spans="2:15" x14ac:dyDescent="0.2">
      <c r="B43" s="149" t="s">
        <v>284</v>
      </c>
      <c r="C43" s="141">
        <v>0.43324144851419943</v>
      </c>
      <c r="D43" s="141">
        <v>0.15719876101105049</v>
      </c>
      <c r="E43" s="141">
        <v>8.8747237243466115E-2</v>
      </c>
      <c r="F43" s="141">
        <v>6.9556688003751491E-2</v>
      </c>
      <c r="G43" s="141">
        <v>6.7923890672452789E-2</v>
      </c>
      <c r="H43" s="141">
        <v>3.720004116658919E-2</v>
      </c>
      <c r="I43" s="141">
        <v>1.9535989965767993E-2</v>
      </c>
      <c r="J43" s="141">
        <v>0.12659594342272149</v>
      </c>
      <c r="K43" s="150">
        <v>1</v>
      </c>
      <c r="L43" s="151"/>
      <c r="M43" s="152"/>
    </row>
    <row r="44" spans="2:15" x14ac:dyDescent="0.2"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4"/>
    </row>
    <row r="45" spans="2:15" x14ac:dyDescent="0.2">
      <c r="B45" s="155" t="s">
        <v>285</v>
      </c>
      <c r="C45" s="156">
        <v>-0.17161879733864616</v>
      </c>
      <c r="D45" s="156">
        <v>1.0355781100063943</v>
      </c>
      <c r="E45" s="156">
        <v>0.25159430489533974</v>
      </c>
      <c r="F45" s="156">
        <v>-3.4016318329463946E-3</v>
      </c>
      <c r="G45" s="156">
        <v>7.9178746592031279E-2</v>
      </c>
      <c r="H45" s="156">
        <v>0.18200574799857461</v>
      </c>
      <c r="I45" s="156">
        <v>-3.0895213309856562E-2</v>
      </c>
      <c r="J45" s="157">
        <v>0.29109300872141008</v>
      </c>
      <c r="K45" s="158">
        <v>4.8713616899760837E-2</v>
      </c>
      <c r="L45" s="153"/>
      <c r="M45" s="159"/>
    </row>
    <row r="46" spans="2:15" ht="12.75" customHeight="1" x14ac:dyDescent="0.2">
      <c r="B46" s="228" t="s">
        <v>192</v>
      </c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</row>
    <row r="47" spans="2:15" x14ac:dyDescent="0.2">
      <c r="B47" s="233" t="s">
        <v>198</v>
      </c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</row>
    <row r="48" spans="2:15" x14ac:dyDescent="0.2">
      <c r="B48" s="234" t="s">
        <v>312</v>
      </c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</row>
    <row r="49" spans="2:11" x14ac:dyDescent="0.2">
      <c r="B49" s="24"/>
    </row>
    <row r="50" spans="2:11" x14ac:dyDescent="0.2">
      <c r="B50" s="24"/>
      <c r="C50" s="38"/>
      <c r="D50" s="38"/>
      <c r="E50" s="38"/>
      <c r="F50" s="38"/>
      <c r="G50" s="38"/>
      <c r="H50" s="38"/>
      <c r="I50" s="38"/>
      <c r="J50" s="38"/>
      <c r="K50" s="38"/>
    </row>
    <row r="51" spans="2:11" x14ac:dyDescent="0.2">
      <c r="B51" s="24"/>
    </row>
    <row r="52" spans="2:11" x14ac:dyDescent="0.2">
      <c r="B52" s="24"/>
    </row>
    <row r="53" spans="2:11" x14ac:dyDescent="0.2">
      <c r="B53" s="24"/>
    </row>
    <row r="54" spans="2:11" x14ac:dyDescent="0.2">
      <c r="B54" s="24"/>
    </row>
    <row r="55" spans="2:11" x14ac:dyDescent="0.2">
      <c r="B55" s="24"/>
    </row>
    <row r="56" spans="2:11" x14ac:dyDescent="0.2">
      <c r="B56" s="24"/>
    </row>
    <row r="57" spans="2:11" x14ac:dyDescent="0.2">
      <c r="B57" s="24"/>
    </row>
    <row r="58" spans="2:11" x14ac:dyDescent="0.2">
      <c r="B58" s="24"/>
    </row>
    <row r="59" spans="2:11" x14ac:dyDescent="0.2">
      <c r="B59" s="24"/>
    </row>
    <row r="60" spans="2:11" x14ac:dyDescent="0.2">
      <c r="B60" s="24"/>
    </row>
    <row r="61" spans="2:11" x14ac:dyDescent="0.2">
      <c r="B61" s="24"/>
    </row>
    <row r="62" spans="2:11" x14ac:dyDescent="0.2">
      <c r="B62" s="24"/>
    </row>
    <row r="63" spans="2:11" x14ac:dyDescent="0.2">
      <c r="B63" s="24"/>
    </row>
    <row r="64" spans="2:11" x14ac:dyDescent="0.2">
      <c r="B64" s="24"/>
    </row>
    <row r="65" spans="2:2" x14ac:dyDescent="0.2">
      <c r="B65" s="24"/>
    </row>
    <row r="66" spans="2:2" x14ac:dyDescent="0.2">
      <c r="B66" s="24"/>
    </row>
    <row r="67" spans="2:2" x14ac:dyDescent="0.2">
      <c r="B67" s="24"/>
    </row>
    <row r="68" spans="2:2" x14ac:dyDescent="0.2">
      <c r="B68" s="24"/>
    </row>
    <row r="69" spans="2:2" x14ac:dyDescent="0.2">
      <c r="B69" s="24"/>
    </row>
    <row r="70" spans="2:2" x14ac:dyDescent="0.2">
      <c r="B70" s="24"/>
    </row>
    <row r="71" spans="2:2" x14ac:dyDescent="0.2">
      <c r="B71" s="24"/>
    </row>
    <row r="72" spans="2:2" x14ac:dyDescent="0.2">
      <c r="B72" s="24"/>
    </row>
    <row r="73" spans="2:2" x14ac:dyDescent="0.2">
      <c r="B73" s="24"/>
    </row>
    <row r="74" spans="2:2" x14ac:dyDescent="0.2">
      <c r="B74" s="24"/>
    </row>
    <row r="75" spans="2:2" x14ac:dyDescent="0.2">
      <c r="B75" s="24"/>
    </row>
    <row r="76" spans="2:2" x14ac:dyDescent="0.2">
      <c r="B76" s="24"/>
    </row>
    <row r="77" spans="2:2" x14ac:dyDescent="0.2">
      <c r="B77" s="24"/>
    </row>
  </sheetData>
  <mergeCells count="5">
    <mergeCell ref="B5:L5"/>
    <mergeCell ref="B25:M25"/>
    <mergeCell ref="B47:M47"/>
    <mergeCell ref="B48:M48"/>
    <mergeCell ref="B46:M46"/>
  </mergeCells>
  <pageMargins left="0.7" right="0.7" top="0.75" bottom="0.75" header="0.3" footer="0.3"/>
  <pageSetup paperSize="1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3"/>
  <sheetViews>
    <sheetView zoomScaleNormal="100" workbookViewId="0">
      <selection activeCell="A37" sqref="A1:A1048576"/>
    </sheetView>
  </sheetViews>
  <sheetFormatPr baseColWidth="10" defaultColWidth="11.42578125" defaultRowHeight="11.25" x14ac:dyDescent="0.2"/>
  <cols>
    <col min="1" max="1" width="3.7109375" style="32" customWidth="1"/>
    <col min="2" max="2" width="15.7109375" style="32" customWidth="1"/>
    <col min="3" max="3" width="26.42578125" style="32" customWidth="1"/>
    <col min="4" max="7" width="18.28515625" style="32" customWidth="1"/>
    <col min="8" max="8" width="16.42578125" style="32" customWidth="1"/>
    <col min="9" max="10" width="18.28515625" style="32" customWidth="1"/>
    <col min="11" max="16384" width="11.42578125" style="32"/>
  </cols>
  <sheetData>
    <row r="2" spans="2:10" ht="15" x14ac:dyDescent="0.25">
      <c r="B2" s="33" t="s">
        <v>288</v>
      </c>
    </row>
    <row r="3" spans="2:10" ht="12.75" x14ac:dyDescent="0.2">
      <c r="B3" s="39" t="s">
        <v>183</v>
      </c>
    </row>
    <row r="5" spans="2:10" ht="12" customHeight="1" x14ac:dyDescent="0.2">
      <c r="B5" s="246" t="s">
        <v>108</v>
      </c>
      <c r="C5" s="248" t="s">
        <v>213</v>
      </c>
      <c r="D5" s="244">
        <v>2018</v>
      </c>
      <c r="E5" s="244">
        <f>+D5+1</f>
        <v>2019</v>
      </c>
      <c r="F5" s="244">
        <f t="shared" ref="F5:H5" si="0">+E5+1</f>
        <v>2020</v>
      </c>
      <c r="G5" s="244">
        <f t="shared" si="0"/>
        <v>2021</v>
      </c>
      <c r="H5" s="246">
        <f t="shared" si="0"/>
        <v>2022</v>
      </c>
      <c r="I5" s="244" t="s">
        <v>227</v>
      </c>
      <c r="J5" s="247" t="s">
        <v>228</v>
      </c>
    </row>
    <row r="6" spans="2:10" ht="12" customHeight="1" x14ac:dyDescent="0.2">
      <c r="B6" s="246"/>
      <c r="C6" s="249"/>
      <c r="D6" s="245">
        <v>2016</v>
      </c>
      <c r="E6" s="245">
        <v>2017</v>
      </c>
      <c r="F6" s="245">
        <v>2017</v>
      </c>
      <c r="G6" s="245">
        <v>2017</v>
      </c>
      <c r="H6" s="246">
        <v>2017</v>
      </c>
      <c r="I6" s="245"/>
      <c r="J6" s="247"/>
    </row>
    <row r="7" spans="2:10" ht="12" customHeight="1" x14ac:dyDescent="0.2">
      <c r="B7" s="235" t="s">
        <v>96</v>
      </c>
      <c r="C7" s="161" t="s">
        <v>110</v>
      </c>
      <c r="D7" s="167">
        <v>108705.35643999996</v>
      </c>
      <c r="E7" s="167">
        <v>127384.17133999997</v>
      </c>
      <c r="F7" s="167">
        <v>149906.96472000016</v>
      </c>
      <c r="G7" s="167">
        <v>244636.93224999987</v>
      </c>
      <c r="H7" s="168">
        <v>278896.54361999955</v>
      </c>
      <c r="I7" s="171">
        <v>4.3800493581362728E-3</v>
      </c>
      <c r="J7" s="163">
        <v>0.1400426789810667</v>
      </c>
    </row>
    <row r="8" spans="2:10" ht="12" customHeight="1" x14ac:dyDescent="0.2">
      <c r="B8" s="236"/>
      <c r="C8" s="162" t="s">
        <v>109</v>
      </c>
      <c r="D8" s="167">
        <v>166836.22427000004</v>
      </c>
      <c r="E8" s="167">
        <v>142878.22806999998</v>
      </c>
      <c r="F8" s="167">
        <v>187755.68413000001</v>
      </c>
      <c r="G8" s="167">
        <v>173132.99169</v>
      </c>
      <c r="H8" s="168">
        <v>153206.26778999998</v>
      </c>
      <c r="I8" s="171">
        <v>2.406092976936852E-3</v>
      </c>
      <c r="J8" s="163">
        <v>-0.11509489731269373</v>
      </c>
    </row>
    <row r="9" spans="2:10" ht="12" customHeight="1" x14ac:dyDescent="0.2">
      <c r="B9" s="236"/>
      <c r="C9" s="162" t="s">
        <v>111</v>
      </c>
      <c r="D9" s="167">
        <v>91479.964290000033</v>
      </c>
      <c r="E9" s="167">
        <v>69590.72189999999</v>
      </c>
      <c r="F9" s="167">
        <v>117990.92570999998</v>
      </c>
      <c r="G9" s="167">
        <v>75629.516760000042</v>
      </c>
      <c r="H9" s="168">
        <v>82109.574129999964</v>
      </c>
      <c r="I9" s="171">
        <v>1.2895247205177596E-3</v>
      </c>
      <c r="J9" s="163">
        <v>8.5681591627294162E-2</v>
      </c>
    </row>
    <row r="10" spans="2:10" ht="12" customHeight="1" x14ac:dyDescent="0.2">
      <c r="B10" s="236"/>
      <c r="C10" s="162" t="s">
        <v>113</v>
      </c>
      <c r="D10" s="167">
        <v>0</v>
      </c>
      <c r="E10" s="167">
        <v>3.9310000000000009</v>
      </c>
      <c r="F10" s="167">
        <v>5.0410000000000013</v>
      </c>
      <c r="G10" s="167">
        <v>0</v>
      </c>
      <c r="H10" s="168">
        <v>0</v>
      </c>
      <c r="I10" s="171">
        <v>0</v>
      </c>
      <c r="J10" s="163" t="s">
        <v>180</v>
      </c>
    </row>
    <row r="11" spans="2:10" ht="12" customHeight="1" x14ac:dyDescent="0.2">
      <c r="B11" s="236"/>
      <c r="C11" s="174" t="s">
        <v>112</v>
      </c>
      <c r="D11" s="167">
        <v>562.94048999999995</v>
      </c>
      <c r="E11" s="167">
        <v>1889.76196</v>
      </c>
      <c r="F11" s="167">
        <v>143.94499999999999</v>
      </c>
      <c r="G11" s="167">
        <v>26.73874</v>
      </c>
      <c r="H11" s="168">
        <v>534.23500000000001</v>
      </c>
      <c r="I11" s="171">
        <v>8.3901207181404918E-6</v>
      </c>
      <c r="J11" s="163">
        <v>18.97981206294687</v>
      </c>
    </row>
    <row r="12" spans="2:10" ht="12" customHeight="1" x14ac:dyDescent="0.2">
      <c r="B12" s="215" t="s">
        <v>116</v>
      </c>
      <c r="C12" s="216"/>
      <c r="D12" s="166">
        <v>367584.48549000005</v>
      </c>
      <c r="E12" s="166">
        <v>341746.81426999992</v>
      </c>
      <c r="F12" s="166">
        <v>455802.56056000019</v>
      </c>
      <c r="G12" s="166">
        <v>493426.17943999992</v>
      </c>
      <c r="H12" s="166">
        <v>514746.62053999945</v>
      </c>
      <c r="I12" s="172">
        <v>8.0840571763090233E-3</v>
      </c>
      <c r="J12" s="164">
        <v>4.3208978340380177E-2</v>
      </c>
    </row>
    <row r="13" spans="2:10" ht="12" customHeight="1" x14ac:dyDescent="0.2">
      <c r="B13" s="235" t="s">
        <v>114</v>
      </c>
      <c r="C13" s="162" t="s">
        <v>115</v>
      </c>
      <c r="D13" s="167">
        <v>5987363.4440000001</v>
      </c>
      <c r="E13" s="167">
        <v>4923828.3875000002</v>
      </c>
      <c r="F13" s="167">
        <v>4184355</v>
      </c>
      <c r="G13" s="167">
        <v>4374382.8</v>
      </c>
      <c r="H13" s="168">
        <v>5608193.5839999998</v>
      </c>
      <c r="I13" s="171">
        <v>8.8076260784974741E-2</v>
      </c>
      <c r="J13" s="163">
        <v>0.2820536840077188</v>
      </c>
    </row>
    <row r="14" spans="2:10" ht="12" customHeight="1" x14ac:dyDescent="0.2">
      <c r="B14" s="236"/>
      <c r="C14" s="162" t="s">
        <v>117</v>
      </c>
      <c r="D14" s="167">
        <v>5198171.7520000003</v>
      </c>
      <c r="E14" s="167">
        <v>5408070.7860000003</v>
      </c>
      <c r="F14" s="167">
        <v>3809524.05</v>
      </c>
      <c r="G14" s="167">
        <v>5025536.1629999997</v>
      </c>
      <c r="H14" s="168">
        <v>4922417.3306999998</v>
      </c>
      <c r="I14" s="171">
        <v>7.7306196017931969E-2</v>
      </c>
      <c r="J14" s="163">
        <v>-2.0518971300853783E-2</v>
      </c>
    </row>
    <row r="15" spans="2:10" ht="12" customHeight="1" x14ac:dyDescent="0.2">
      <c r="B15" s="236"/>
      <c r="C15" s="162" t="s">
        <v>118</v>
      </c>
      <c r="D15" s="167">
        <v>389649.01261000009</v>
      </c>
      <c r="E15" s="167">
        <v>339469.95908999996</v>
      </c>
      <c r="F15" s="167">
        <v>345297.36385000002</v>
      </c>
      <c r="G15" s="167">
        <v>304278.3322200001</v>
      </c>
      <c r="H15" s="168">
        <v>301021.43104</v>
      </c>
      <c r="I15" s="171">
        <v>4.7275190602880822E-3</v>
      </c>
      <c r="J15" s="163">
        <v>-1.0703690782836617E-2</v>
      </c>
    </row>
    <row r="16" spans="2:10" ht="12" customHeight="1" x14ac:dyDescent="0.2">
      <c r="B16" s="236"/>
      <c r="C16" s="162" t="s">
        <v>119</v>
      </c>
      <c r="D16" s="167">
        <v>83087.394909999988</v>
      </c>
      <c r="E16" s="167">
        <v>87638.798939999993</v>
      </c>
      <c r="F16" s="167">
        <v>130777.73834999999</v>
      </c>
      <c r="G16" s="167">
        <v>82275.109699999986</v>
      </c>
      <c r="H16" s="168">
        <v>82518.353880000068</v>
      </c>
      <c r="I16" s="171">
        <v>1.2959445759177842E-3</v>
      </c>
      <c r="J16" s="163">
        <v>2.9564734813118942E-3</v>
      </c>
    </row>
    <row r="17" spans="2:10" ht="12" customHeight="1" x14ac:dyDescent="0.2">
      <c r="B17" s="237"/>
      <c r="C17" s="174" t="s">
        <v>120</v>
      </c>
      <c r="D17" s="167">
        <v>1646.40834</v>
      </c>
      <c r="E17" s="167">
        <v>703.46730000000002</v>
      </c>
      <c r="F17" s="167">
        <v>371.33141000000001</v>
      </c>
      <c r="G17" s="167">
        <v>181.86449999999999</v>
      </c>
      <c r="H17" s="168">
        <v>457.26900000000001</v>
      </c>
      <c r="I17" s="171">
        <v>7.1813754446327639E-6</v>
      </c>
      <c r="J17" s="163">
        <v>1.5143389721468457</v>
      </c>
    </row>
    <row r="18" spans="2:10" ht="12" customHeight="1" x14ac:dyDescent="0.2">
      <c r="B18" s="215" t="s">
        <v>124</v>
      </c>
      <c r="C18" s="216"/>
      <c r="D18" s="166">
        <v>11659918.01186</v>
      </c>
      <c r="E18" s="166">
        <v>10759711.39883</v>
      </c>
      <c r="F18" s="166">
        <v>8470325.4836100005</v>
      </c>
      <c r="G18" s="166">
        <v>9786654.2694199979</v>
      </c>
      <c r="H18" s="166">
        <v>10914607.968619999</v>
      </c>
      <c r="I18" s="172">
        <v>0.17141310181455718</v>
      </c>
      <c r="J18" s="164">
        <v>0.11525427057584703</v>
      </c>
    </row>
    <row r="19" spans="2:10" ht="12" customHeight="1" x14ac:dyDescent="0.2">
      <c r="B19" s="235" t="s">
        <v>121</v>
      </c>
      <c r="C19" s="162" t="s">
        <v>122</v>
      </c>
      <c r="D19" s="167">
        <v>3627629.034</v>
      </c>
      <c r="E19" s="167">
        <v>3566006.1147399996</v>
      </c>
      <c r="F19" s="167">
        <v>3828727.1584999999</v>
      </c>
      <c r="G19" s="167">
        <v>3696033.3943000003</v>
      </c>
      <c r="H19" s="168">
        <v>3521465.3106999998</v>
      </c>
      <c r="I19" s="171">
        <v>5.5304349324767403E-2</v>
      </c>
      <c r="J19" s="163">
        <v>-4.7231197604766906E-2</v>
      </c>
    </row>
    <row r="20" spans="2:10" ht="12" customHeight="1" x14ac:dyDescent="0.2">
      <c r="B20" s="236"/>
      <c r="C20" s="162" t="s">
        <v>123</v>
      </c>
      <c r="D20" s="167">
        <v>2418222.2977800001</v>
      </c>
      <c r="E20" s="167">
        <v>2583204.8725599968</v>
      </c>
      <c r="F20" s="167">
        <v>2588575.004380004</v>
      </c>
      <c r="G20" s="167">
        <v>2137804.7396400003</v>
      </c>
      <c r="H20" s="168">
        <v>1993795.3770999999</v>
      </c>
      <c r="I20" s="171">
        <v>3.1312407276085329E-2</v>
      </c>
      <c r="J20" s="163">
        <v>-6.7363197334968539E-2</v>
      </c>
    </row>
    <row r="21" spans="2:10" ht="12" customHeight="1" x14ac:dyDescent="0.2">
      <c r="B21" s="236"/>
      <c r="C21" s="162" t="s">
        <v>125</v>
      </c>
      <c r="D21" s="167">
        <v>1500321.41494</v>
      </c>
      <c r="E21" s="167">
        <v>1073565.1740000001</v>
      </c>
      <c r="F21" s="167">
        <v>1202888.6898000001</v>
      </c>
      <c r="G21" s="167">
        <v>1359170.9129300001</v>
      </c>
      <c r="H21" s="168">
        <v>1240194.5671999999</v>
      </c>
      <c r="I21" s="171">
        <v>1.9477162920418917E-2</v>
      </c>
      <c r="J21" s="163">
        <v>-8.7535971082194353E-2</v>
      </c>
    </row>
    <row r="22" spans="2:10" ht="12" customHeight="1" x14ac:dyDescent="0.2">
      <c r="B22" s="236"/>
      <c r="C22" s="162" t="s">
        <v>98</v>
      </c>
      <c r="D22" s="167">
        <v>1366768.6304499998</v>
      </c>
      <c r="E22" s="167">
        <v>1500340.3855999999</v>
      </c>
      <c r="F22" s="167">
        <v>1355490.9549799999</v>
      </c>
      <c r="G22" s="167">
        <v>1292668.3230600001</v>
      </c>
      <c r="H22" s="168">
        <v>1005260.40777</v>
      </c>
      <c r="I22" s="171">
        <v>1.5787539517922704E-2</v>
      </c>
      <c r="J22" s="163">
        <v>-0.22233693683283662</v>
      </c>
    </row>
    <row r="23" spans="2:10" ht="12" customHeight="1" x14ac:dyDescent="0.2">
      <c r="B23" s="236"/>
      <c r="C23" s="162" t="s">
        <v>126</v>
      </c>
      <c r="D23" s="167">
        <v>716585.07900000003</v>
      </c>
      <c r="E23" s="167">
        <v>987369.5</v>
      </c>
      <c r="F23" s="167">
        <v>743047.94299999997</v>
      </c>
      <c r="G23" s="167">
        <v>978123.3</v>
      </c>
      <c r="H23" s="168">
        <v>563869.60100000002</v>
      </c>
      <c r="I23" s="171">
        <v>8.8555299103947015E-3</v>
      </c>
      <c r="J23" s="163">
        <v>-0.42351889480600247</v>
      </c>
    </row>
    <row r="24" spans="2:10" ht="12" customHeight="1" x14ac:dyDescent="0.2">
      <c r="B24" s="236"/>
      <c r="C24" s="162" t="s">
        <v>127</v>
      </c>
      <c r="D24" s="167">
        <v>460.54734000000002</v>
      </c>
      <c r="E24" s="167">
        <v>1707.3202599999997</v>
      </c>
      <c r="F24" s="167">
        <v>148955.21801999997</v>
      </c>
      <c r="G24" s="167">
        <v>462891.35882999998</v>
      </c>
      <c r="H24" s="168">
        <v>447352.70972000004</v>
      </c>
      <c r="I24" s="171">
        <v>7.0256408474511436E-3</v>
      </c>
      <c r="J24" s="163">
        <v>-3.3568673974116225E-2</v>
      </c>
    </row>
    <row r="25" spans="2:10" ht="12" customHeight="1" x14ac:dyDescent="0.2">
      <c r="B25" s="236"/>
      <c r="C25" s="162" t="s">
        <v>291</v>
      </c>
      <c r="D25" s="167">
        <v>0</v>
      </c>
      <c r="E25" s="167">
        <v>0</v>
      </c>
      <c r="F25" s="167">
        <v>0</v>
      </c>
      <c r="G25" s="167">
        <v>0</v>
      </c>
      <c r="H25" s="168">
        <v>238332.421</v>
      </c>
      <c r="I25" s="171">
        <v>3.7429928462880233E-3</v>
      </c>
      <c r="J25" s="163" t="s">
        <v>180</v>
      </c>
    </row>
    <row r="26" spans="2:10" ht="12" customHeight="1" x14ac:dyDescent="0.2">
      <c r="B26" s="236"/>
      <c r="C26" s="162" t="s">
        <v>224</v>
      </c>
      <c r="D26" s="167">
        <v>63479.324930000002</v>
      </c>
      <c r="E26" s="167">
        <v>87298.996440000003</v>
      </c>
      <c r="F26" s="167">
        <v>80647.402220000018</v>
      </c>
      <c r="G26" s="167">
        <v>91161.838850000015</v>
      </c>
      <c r="H26" s="168">
        <v>140806.70626000006</v>
      </c>
      <c r="I26" s="171">
        <v>2.211358790504458E-3</v>
      </c>
      <c r="J26" s="163">
        <v>0.54457948672675371</v>
      </c>
    </row>
    <row r="27" spans="2:10" ht="12" customHeight="1" x14ac:dyDescent="0.2">
      <c r="B27" s="236"/>
      <c r="C27" s="162" t="s">
        <v>292</v>
      </c>
      <c r="D27" s="167">
        <v>41423.865320000012</v>
      </c>
      <c r="E27" s="167">
        <v>39454.681050000007</v>
      </c>
      <c r="F27" s="167">
        <v>31991.687149999994</v>
      </c>
      <c r="G27" s="167">
        <v>37830.300379999993</v>
      </c>
      <c r="H27" s="168">
        <v>31985.292130000005</v>
      </c>
      <c r="I27" s="171">
        <v>5.0232662063640359E-4</v>
      </c>
      <c r="J27" s="163">
        <v>-0.15450599628572104</v>
      </c>
    </row>
    <row r="28" spans="2:10" ht="12" customHeight="1" x14ac:dyDescent="0.2">
      <c r="B28" s="236"/>
      <c r="C28" s="162" t="s">
        <v>225</v>
      </c>
      <c r="D28" s="167">
        <v>9334.5835500000012</v>
      </c>
      <c r="E28" s="167">
        <v>2019.7989</v>
      </c>
      <c r="F28" s="167">
        <v>1.7353499999999999</v>
      </c>
      <c r="G28" s="167">
        <v>808.74639999999999</v>
      </c>
      <c r="H28" s="168">
        <v>2124.5360000000001</v>
      </c>
      <c r="I28" s="171">
        <v>3.3365678980290188E-5</v>
      </c>
      <c r="J28" s="163">
        <v>1.6269495604555395</v>
      </c>
    </row>
    <row r="29" spans="2:10" ht="12" customHeight="1" x14ac:dyDescent="0.2">
      <c r="B29" s="236"/>
      <c r="C29" s="162" t="s">
        <v>199</v>
      </c>
      <c r="D29" s="167">
        <v>0</v>
      </c>
      <c r="E29" s="167">
        <v>0</v>
      </c>
      <c r="F29" s="167">
        <v>0</v>
      </c>
      <c r="G29" s="167">
        <v>9.9674999999999994</v>
      </c>
      <c r="H29" s="168">
        <v>29.69</v>
      </c>
      <c r="I29" s="171">
        <v>4.6627922940576941E-7</v>
      </c>
      <c r="J29" s="163">
        <v>1.9786807123150241</v>
      </c>
    </row>
    <row r="30" spans="2:10" ht="12" customHeight="1" x14ac:dyDescent="0.2">
      <c r="B30" s="236"/>
      <c r="C30" s="162" t="s">
        <v>293</v>
      </c>
      <c r="D30" s="167">
        <v>0</v>
      </c>
      <c r="E30" s="167">
        <v>0</v>
      </c>
      <c r="F30" s="167">
        <v>0</v>
      </c>
      <c r="G30" s="167">
        <v>0</v>
      </c>
      <c r="H30" s="168">
        <v>2.5</v>
      </c>
      <c r="I30" s="171">
        <v>3.9262313018336928E-8</v>
      </c>
      <c r="J30" s="163" t="s">
        <v>180</v>
      </c>
    </row>
    <row r="31" spans="2:10" ht="12" customHeight="1" x14ac:dyDescent="0.2">
      <c r="B31" s="236"/>
      <c r="C31" s="162" t="s">
        <v>204</v>
      </c>
      <c r="D31" s="167">
        <v>0</v>
      </c>
      <c r="E31" s="167">
        <v>0</v>
      </c>
      <c r="F31" s="167">
        <v>0</v>
      </c>
      <c r="G31" s="167">
        <v>25</v>
      </c>
      <c r="H31" s="168">
        <v>0</v>
      </c>
      <c r="I31" s="171">
        <v>0</v>
      </c>
      <c r="J31" s="163">
        <v>-1</v>
      </c>
    </row>
    <row r="32" spans="2:10" ht="12" customHeight="1" x14ac:dyDescent="0.2">
      <c r="B32" s="236"/>
      <c r="C32" s="174" t="s">
        <v>128</v>
      </c>
      <c r="D32" s="167">
        <v>122.117</v>
      </c>
      <c r="E32" s="167">
        <v>8.8000000000000007</v>
      </c>
      <c r="F32" s="167">
        <v>0</v>
      </c>
      <c r="G32" s="167">
        <v>92.013000000000005</v>
      </c>
      <c r="H32" s="168">
        <v>9.3045200000000001</v>
      </c>
      <c r="I32" s="171">
        <v>1.4612679069015054E-7</v>
      </c>
      <c r="J32" s="163">
        <v>-0.89887820199319668</v>
      </c>
    </row>
    <row r="33" spans="2:10" ht="12" customHeight="1" x14ac:dyDescent="0.2">
      <c r="B33" s="215" t="s">
        <v>133</v>
      </c>
      <c r="C33" s="216"/>
      <c r="D33" s="166">
        <v>9744346.8943099994</v>
      </c>
      <c r="E33" s="166">
        <v>9840975.6435499992</v>
      </c>
      <c r="F33" s="166">
        <v>9980325.7934000008</v>
      </c>
      <c r="G33" s="166">
        <v>10056619.894890003</v>
      </c>
      <c r="H33" s="166">
        <v>9185228.4233999997</v>
      </c>
      <c r="I33" s="172">
        <v>0.14425332540178248</v>
      </c>
      <c r="J33" s="164">
        <v>-8.6648544003614658E-2</v>
      </c>
    </row>
    <row r="34" spans="2:10" ht="12" customHeight="1" x14ac:dyDescent="0.2">
      <c r="B34" s="235" t="s">
        <v>129</v>
      </c>
      <c r="C34" s="162" t="s">
        <v>132</v>
      </c>
      <c r="D34" s="167">
        <v>113233.717</v>
      </c>
      <c r="E34" s="167">
        <v>50904.167000000001</v>
      </c>
      <c r="F34" s="167">
        <v>22136.521000000001</v>
      </c>
      <c r="G34" s="167">
        <v>21787.452799999999</v>
      </c>
      <c r="H34" s="168">
        <v>35890.743000000002</v>
      </c>
      <c r="I34" s="171">
        <v>5.6366143445067403E-4</v>
      </c>
      <c r="J34" s="163">
        <v>0.64731248436714939</v>
      </c>
    </row>
    <row r="35" spans="2:10" ht="12" customHeight="1" x14ac:dyDescent="0.2">
      <c r="B35" s="236"/>
      <c r="C35" s="162" t="s">
        <v>130</v>
      </c>
      <c r="D35" s="167">
        <v>7053936.369020001</v>
      </c>
      <c r="E35" s="167">
        <v>6777154.8619899964</v>
      </c>
      <c r="F35" s="167">
        <v>7696932.8589300001</v>
      </c>
      <c r="G35" s="167">
        <v>7757723.8624399994</v>
      </c>
      <c r="H35" s="168">
        <v>7249280.0404299982</v>
      </c>
      <c r="I35" s="171">
        <v>0.11384940084197792</v>
      </c>
      <c r="J35" s="163">
        <v>-6.5540335158318253E-2</v>
      </c>
    </row>
    <row r="36" spans="2:10" ht="12" customHeight="1" x14ac:dyDescent="0.2">
      <c r="B36" s="236"/>
      <c r="C36" s="162" t="s">
        <v>131</v>
      </c>
      <c r="D36" s="167">
        <v>6157355.3393900003</v>
      </c>
      <c r="E36" s="167">
        <v>460757.19510000001</v>
      </c>
      <c r="F36" s="167">
        <v>5932953.1727499999</v>
      </c>
      <c r="G36" s="167">
        <v>6646323.3289599996</v>
      </c>
      <c r="H36" s="168">
        <v>6590802.4944400005</v>
      </c>
      <c r="I36" s="171">
        <v>0.10350806023149565</v>
      </c>
      <c r="J36" s="163">
        <v>-8.3536162434467709E-3</v>
      </c>
    </row>
    <row r="37" spans="2:10" ht="12" customHeight="1" x14ac:dyDescent="0.2">
      <c r="B37" s="237"/>
      <c r="C37" s="174" t="s">
        <v>294</v>
      </c>
      <c r="D37" s="167">
        <v>0</v>
      </c>
      <c r="E37" s="167">
        <v>0</v>
      </c>
      <c r="F37" s="167">
        <v>0</v>
      </c>
      <c r="G37" s="167">
        <v>0</v>
      </c>
      <c r="H37" s="168">
        <v>1.121</v>
      </c>
      <c r="I37" s="171">
        <v>1.760522115742228E-8</v>
      </c>
      <c r="J37" s="163" t="s">
        <v>180</v>
      </c>
    </row>
    <row r="38" spans="2:10" ht="12" customHeight="1" x14ac:dyDescent="0.2">
      <c r="B38" s="215" t="s">
        <v>137</v>
      </c>
      <c r="C38" s="216"/>
      <c r="D38" s="166">
        <v>13324525.425410002</v>
      </c>
      <c r="E38" s="166">
        <v>7288816.2240899969</v>
      </c>
      <c r="F38" s="166">
        <v>13652022.552680001</v>
      </c>
      <c r="G38" s="166">
        <v>14425834.644199999</v>
      </c>
      <c r="H38" s="166">
        <v>13875974.398869999</v>
      </c>
      <c r="I38" s="172">
        <v>0.2179211401131454</v>
      </c>
      <c r="J38" s="164">
        <v>-3.8116355752842002E-2</v>
      </c>
    </row>
    <row r="39" spans="2:10" ht="12" customHeight="1" x14ac:dyDescent="0.2">
      <c r="B39" s="235" t="s">
        <v>134</v>
      </c>
      <c r="C39" s="162" t="s">
        <v>135</v>
      </c>
      <c r="D39" s="167">
        <v>1647116.8940000001</v>
      </c>
      <c r="E39" s="167">
        <v>2158529.4559999998</v>
      </c>
      <c r="F39" s="167">
        <v>2716330.7289999998</v>
      </c>
      <c r="G39" s="167">
        <v>2668323.9309999999</v>
      </c>
      <c r="H39" s="168">
        <v>1930531.9909999999</v>
      </c>
      <c r="I39" s="171">
        <v>3.0318860529022083E-2</v>
      </c>
      <c r="J39" s="163">
        <v>-0.27650013981754451</v>
      </c>
    </row>
    <row r="40" spans="2:10" ht="12" customHeight="1" x14ac:dyDescent="0.2">
      <c r="B40" s="236"/>
      <c r="C40" s="162" t="s">
        <v>136</v>
      </c>
      <c r="D40" s="167">
        <v>1316876.04</v>
      </c>
      <c r="E40" s="167">
        <v>1403881.23</v>
      </c>
      <c r="F40" s="167">
        <v>1382223.74</v>
      </c>
      <c r="G40" s="167">
        <v>1216549.46</v>
      </c>
      <c r="H40" s="168">
        <v>916682.29</v>
      </c>
      <c r="I40" s="171">
        <v>1.4396426803338365E-2</v>
      </c>
      <c r="J40" s="163">
        <v>-0.24648991254330088</v>
      </c>
    </row>
    <row r="41" spans="2:10" ht="12" customHeight="1" x14ac:dyDescent="0.2">
      <c r="B41" s="237"/>
      <c r="C41" s="174" t="s">
        <v>100</v>
      </c>
      <c r="D41" s="167">
        <v>377994.94672999991</v>
      </c>
      <c r="E41" s="167">
        <v>389863.83374999999</v>
      </c>
      <c r="F41" s="167">
        <v>393909.19443999988</v>
      </c>
      <c r="G41" s="167">
        <v>381546.45255999983</v>
      </c>
      <c r="H41" s="168">
        <v>398883.31948000006</v>
      </c>
      <c r="I41" s="171">
        <v>6.264432698886822E-3</v>
      </c>
      <c r="J41" s="163">
        <v>4.5438417271810305E-2</v>
      </c>
    </row>
    <row r="42" spans="2:10" ht="12" customHeight="1" x14ac:dyDescent="0.2">
      <c r="B42" s="215" t="s">
        <v>143</v>
      </c>
      <c r="C42" s="216"/>
      <c r="D42" s="166">
        <v>3341987.8807300003</v>
      </c>
      <c r="E42" s="166">
        <v>3952274.51975</v>
      </c>
      <c r="F42" s="166">
        <v>4492463.6634399993</v>
      </c>
      <c r="G42" s="166">
        <v>4266419.84356</v>
      </c>
      <c r="H42" s="166">
        <v>3246097.60048</v>
      </c>
      <c r="I42" s="172">
        <v>5.0979720031247268E-2</v>
      </c>
      <c r="J42" s="164">
        <v>-0.23915186045746006</v>
      </c>
    </row>
    <row r="43" spans="2:10" ht="12" customHeight="1" x14ac:dyDescent="0.2">
      <c r="B43" s="235" t="s">
        <v>138</v>
      </c>
      <c r="C43" s="162" t="s">
        <v>139</v>
      </c>
      <c r="D43" s="167">
        <v>4516561.5030999975</v>
      </c>
      <c r="E43" s="167">
        <v>5401699.2405199725</v>
      </c>
      <c r="F43" s="167">
        <v>5372083.1745699886</v>
      </c>
      <c r="G43" s="167">
        <v>5773279.5530699817</v>
      </c>
      <c r="H43" s="168">
        <v>4991025.4124400113</v>
      </c>
      <c r="I43" s="171">
        <v>7.8383680810277565E-2</v>
      </c>
      <c r="J43" s="163">
        <v>-0.13549562834074114</v>
      </c>
    </row>
    <row r="44" spans="2:10" ht="12" customHeight="1" x14ac:dyDescent="0.2">
      <c r="B44" s="236"/>
      <c r="C44" s="162" t="s">
        <v>101</v>
      </c>
      <c r="D44" s="167">
        <v>3744051.6541300132</v>
      </c>
      <c r="E44" s="167">
        <v>2707718.3287500055</v>
      </c>
      <c r="F44" s="167">
        <v>2841072.137340006</v>
      </c>
      <c r="G44" s="167">
        <v>2964036.5113000008</v>
      </c>
      <c r="H44" s="168">
        <v>3516321.0060199853</v>
      </c>
      <c r="I44" s="171">
        <v>5.5223558404524031E-2</v>
      </c>
      <c r="J44" s="163">
        <v>0.18632850594602068</v>
      </c>
    </row>
    <row r="45" spans="2:10" ht="12" customHeight="1" x14ac:dyDescent="0.2">
      <c r="B45" s="236"/>
      <c r="C45" s="162" t="s">
        <v>140</v>
      </c>
      <c r="D45" s="167">
        <v>2281888.1033999999</v>
      </c>
      <c r="E45" s="167">
        <v>2334403.4036099999</v>
      </c>
      <c r="F45" s="167">
        <v>2154492.5472299997</v>
      </c>
      <c r="G45" s="167">
        <v>2286915.5634700004</v>
      </c>
      <c r="H45" s="168">
        <v>1979538.2561599999</v>
      </c>
      <c r="I45" s="171">
        <v>3.10885002580507E-2</v>
      </c>
      <c r="J45" s="163">
        <v>-0.13440693317229802</v>
      </c>
    </row>
    <row r="46" spans="2:10" ht="12" customHeight="1" x14ac:dyDescent="0.2">
      <c r="B46" s="236"/>
      <c r="C46" s="162" t="s">
        <v>141</v>
      </c>
      <c r="D46" s="167">
        <v>684093.41234000144</v>
      </c>
      <c r="E46" s="167">
        <v>658036.68191999907</v>
      </c>
      <c r="F46" s="167">
        <v>733338.87352000095</v>
      </c>
      <c r="G46" s="167">
        <v>669033.90441000171</v>
      </c>
      <c r="H46" s="168">
        <v>754808.37021000031</v>
      </c>
      <c r="I46" s="171">
        <v>1.1854209000018311E-2</v>
      </c>
      <c r="J46" s="163">
        <v>0.12820645595777425</v>
      </c>
    </row>
    <row r="47" spans="2:10" ht="12" customHeight="1" x14ac:dyDescent="0.2">
      <c r="B47" s="236"/>
      <c r="C47" s="174" t="s">
        <v>142</v>
      </c>
      <c r="D47" s="167">
        <v>173407.22763000001</v>
      </c>
      <c r="E47" s="167">
        <v>194045.02353000001</v>
      </c>
      <c r="F47" s="167">
        <v>73890.899020000012</v>
      </c>
      <c r="G47" s="167">
        <v>125818.64896000001</v>
      </c>
      <c r="H47" s="168">
        <v>309435.73700000002</v>
      </c>
      <c r="I47" s="171">
        <v>4.8596651060615137E-3</v>
      </c>
      <c r="J47" s="163">
        <v>1.4593789518307032</v>
      </c>
    </row>
    <row r="48" spans="2:10" ht="12" customHeight="1" x14ac:dyDescent="0.2">
      <c r="B48" s="215" t="s">
        <v>151</v>
      </c>
      <c r="C48" s="216"/>
      <c r="D48" s="166">
        <v>11400001.900600012</v>
      </c>
      <c r="E48" s="166">
        <v>11295902.678329978</v>
      </c>
      <c r="F48" s="166">
        <v>11174877.631679995</v>
      </c>
      <c r="G48" s="166">
        <v>11819084.181209983</v>
      </c>
      <c r="H48" s="166">
        <v>11551128.781829998</v>
      </c>
      <c r="I48" s="172">
        <v>0.18140961357893212</v>
      </c>
      <c r="J48" s="164">
        <v>-2.2671418129501242E-2</v>
      </c>
    </row>
    <row r="49" spans="2:10" ht="12" customHeight="1" x14ac:dyDescent="0.2">
      <c r="B49" s="175" t="s">
        <v>144</v>
      </c>
      <c r="C49" s="174" t="s">
        <v>289</v>
      </c>
      <c r="D49" s="167">
        <v>860826.09907999577</v>
      </c>
      <c r="E49" s="167">
        <v>869754.4373700032</v>
      </c>
      <c r="F49" s="167">
        <v>523304.30452000024</v>
      </c>
      <c r="G49" s="167">
        <v>480243.8991899984</v>
      </c>
      <c r="H49" s="168">
        <v>634167.08922999667</v>
      </c>
      <c r="I49" s="171">
        <v>9.9595467053102942E-3</v>
      </c>
      <c r="J49" s="163">
        <v>0.32051045374988063</v>
      </c>
    </row>
    <row r="50" spans="2:10" ht="12" customHeight="1" x14ac:dyDescent="0.2">
      <c r="B50" s="215" t="s">
        <v>153</v>
      </c>
      <c r="C50" s="216"/>
      <c r="D50" s="166">
        <v>860826.09907999577</v>
      </c>
      <c r="E50" s="166">
        <v>869754.4373700032</v>
      </c>
      <c r="F50" s="166">
        <v>523304.30452000024</v>
      </c>
      <c r="G50" s="166">
        <v>480243.8991899984</v>
      </c>
      <c r="H50" s="166">
        <v>634167.08922999667</v>
      </c>
      <c r="I50" s="172">
        <v>9.9595467053102942E-3</v>
      </c>
      <c r="J50" s="164">
        <v>0.32051045374988063</v>
      </c>
    </row>
    <row r="51" spans="2:10" ht="12" customHeight="1" x14ac:dyDescent="0.2">
      <c r="B51" s="160" t="s">
        <v>103</v>
      </c>
      <c r="C51" s="174" t="s">
        <v>154</v>
      </c>
      <c r="D51" s="167">
        <v>0</v>
      </c>
      <c r="E51" s="167">
        <v>0.48499999999999999</v>
      </c>
      <c r="F51" s="167">
        <v>0</v>
      </c>
      <c r="G51" s="165">
        <v>0</v>
      </c>
      <c r="H51" s="168">
        <v>0</v>
      </c>
      <c r="I51" s="171">
        <v>0</v>
      </c>
      <c r="J51" s="163" t="s">
        <v>180</v>
      </c>
    </row>
    <row r="52" spans="2:10" ht="12" customHeight="1" x14ac:dyDescent="0.2">
      <c r="B52" s="215" t="s">
        <v>156</v>
      </c>
      <c r="C52" s="216"/>
      <c r="D52" s="166">
        <v>0</v>
      </c>
      <c r="E52" s="166">
        <v>0.48499999999999999</v>
      </c>
      <c r="F52" s="166">
        <v>0</v>
      </c>
      <c r="G52" s="166">
        <v>0</v>
      </c>
      <c r="H52" s="166">
        <v>0</v>
      </c>
      <c r="I52" s="172">
        <v>0</v>
      </c>
      <c r="J52" s="164" t="s">
        <v>180</v>
      </c>
    </row>
    <row r="53" spans="2:10" ht="12" customHeight="1" x14ac:dyDescent="0.2">
      <c r="B53" s="235" t="s">
        <v>145</v>
      </c>
      <c r="C53" s="162" t="s">
        <v>146</v>
      </c>
      <c r="D53" s="167">
        <v>6430278.4895300008</v>
      </c>
      <c r="E53" s="167">
        <v>6170551.4479800053</v>
      </c>
      <c r="F53" s="167">
        <v>6147824.3742200024</v>
      </c>
      <c r="G53" s="167">
        <v>5338658.7648000037</v>
      </c>
      <c r="H53" s="168">
        <v>5212160.1425099913</v>
      </c>
      <c r="I53" s="171">
        <v>8.1856585206770763E-2</v>
      </c>
      <c r="J53" s="163">
        <v>-2.3694831953686601E-2</v>
      </c>
    </row>
    <row r="54" spans="2:10" ht="12" customHeight="1" x14ac:dyDescent="0.2">
      <c r="B54" s="236"/>
      <c r="C54" s="162" t="s">
        <v>147</v>
      </c>
      <c r="D54" s="167">
        <v>3872327.7044300046</v>
      </c>
      <c r="E54" s="167">
        <v>3846929.7949000029</v>
      </c>
      <c r="F54" s="167">
        <v>3538875.9557200009</v>
      </c>
      <c r="G54" s="167">
        <v>3231859.2812799974</v>
      </c>
      <c r="H54" s="168">
        <v>2669318.6453899988</v>
      </c>
      <c r="I54" s="171">
        <v>4.1921449680394102E-2</v>
      </c>
      <c r="J54" s="163">
        <v>-0.17406099304769262</v>
      </c>
    </row>
    <row r="55" spans="2:10" ht="12" customHeight="1" x14ac:dyDescent="0.2">
      <c r="B55" s="236"/>
      <c r="C55" s="162" t="s">
        <v>148</v>
      </c>
      <c r="D55" s="167">
        <v>3747863.8333099987</v>
      </c>
      <c r="E55" s="167">
        <v>2711481.8923400035</v>
      </c>
      <c r="F55" s="167">
        <v>2111916.1152799982</v>
      </c>
      <c r="G55" s="167">
        <v>2103624.4985200018</v>
      </c>
      <c r="H55" s="168">
        <v>1881023.6835799993</v>
      </c>
      <c r="I55" s="171">
        <v>2.9541336263849235E-2</v>
      </c>
      <c r="J55" s="163">
        <v>-0.1058177517406802</v>
      </c>
    </row>
    <row r="56" spans="2:10" ht="12" customHeight="1" x14ac:dyDescent="0.2">
      <c r="B56" s="236"/>
      <c r="C56" s="162" t="s">
        <v>149</v>
      </c>
      <c r="D56" s="167">
        <v>162296.73332</v>
      </c>
      <c r="E56" s="167">
        <v>116034.43183</v>
      </c>
      <c r="F56" s="167">
        <v>233747.07599999994</v>
      </c>
      <c r="G56" s="167">
        <v>259618.42958</v>
      </c>
      <c r="H56" s="168">
        <v>646355.78186999995</v>
      </c>
      <c r="I56" s="171">
        <v>1.0150969211596738E-2</v>
      </c>
      <c r="J56" s="163">
        <v>1.4896375150086523</v>
      </c>
    </row>
    <row r="57" spans="2:10" ht="12" customHeight="1" x14ac:dyDescent="0.2">
      <c r="B57" s="236"/>
      <c r="C57" s="162" t="s">
        <v>150</v>
      </c>
      <c r="D57" s="167">
        <v>30239.584999999999</v>
      </c>
      <c r="E57" s="167">
        <v>19238.57</v>
      </c>
      <c r="F57" s="167">
        <v>13510.51124</v>
      </c>
      <c r="G57" s="167">
        <v>1136.568</v>
      </c>
      <c r="H57" s="168">
        <v>39418.396500000003</v>
      </c>
      <c r="I57" s="171">
        <v>6.1906296882556684E-4</v>
      </c>
      <c r="J57" s="163">
        <v>33.681951717803074</v>
      </c>
    </row>
    <row r="58" spans="2:10" ht="12" customHeight="1" x14ac:dyDescent="0.2">
      <c r="B58" s="236"/>
      <c r="C58" s="162" t="s">
        <v>152</v>
      </c>
      <c r="D58" s="167">
        <v>18.911000000000001</v>
      </c>
      <c r="E58" s="167">
        <v>17.340799999999998</v>
      </c>
      <c r="F58" s="167">
        <v>73.720000000000013</v>
      </c>
      <c r="G58" s="167">
        <v>1009.3724599999999</v>
      </c>
      <c r="H58" s="168">
        <v>1057.8469400000001</v>
      </c>
      <c r="I58" s="171">
        <v>1.6613407073507957E-5</v>
      </c>
      <c r="J58" s="163">
        <v>4.8024373480528793E-2</v>
      </c>
    </row>
    <row r="59" spans="2:10" ht="12" customHeight="1" x14ac:dyDescent="0.2">
      <c r="B59" s="236"/>
      <c r="C59" s="162" t="s">
        <v>164</v>
      </c>
      <c r="D59" s="167">
        <v>0</v>
      </c>
      <c r="E59" s="167">
        <v>25.2</v>
      </c>
      <c r="F59" s="167">
        <v>0</v>
      </c>
      <c r="G59" s="167">
        <v>0</v>
      </c>
      <c r="H59" s="168">
        <v>0</v>
      </c>
      <c r="I59" s="171">
        <v>0</v>
      </c>
      <c r="J59" s="163" t="s">
        <v>180</v>
      </c>
    </row>
    <row r="60" spans="2:10" ht="12" customHeight="1" x14ac:dyDescent="0.2">
      <c r="B60" s="236"/>
      <c r="C60" s="162" t="s">
        <v>200</v>
      </c>
      <c r="D60" s="167">
        <v>0</v>
      </c>
      <c r="E60" s="167">
        <v>0</v>
      </c>
      <c r="F60" s="167">
        <v>65.084000000000003</v>
      </c>
      <c r="G60" s="167">
        <v>0</v>
      </c>
      <c r="H60" s="168">
        <v>0</v>
      </c>
      <c r="I60" s="171">
        <v>0</v>
      </c>
      <c r="J60" s="163" t="s">
        <v>180</v>
      </c>
    </row>
    <row r="61" spans="2:10" ht="12" customHeight="1" x14ac:dyDescent="0.2">
      <c r="B61" s="237"/>
      <c r="C61" s="174" t="s">
        <v>295</v>
      </c>
      <c r="D61" s="167">
        <v>0</v>
      </c>
      <c r="E61" s="167">
        <v>0</v>
      </c>
      <c r="F61" s="167">
        <v>0</v>
      </c>
      <c r="G61" s="167">
        <v>0</v>
      </c>
      <c r="H61" s="168">
        <v>5883.5839999999998</v>
      </c>
      <c r="I61" s="171">
        <v>9.2401246671071547E-5</v>
      </c>
      <c r="J61" s="163" t="s">
        <v>180</v>
      </c>
    </row>
    <row r="62" spans="2:10" ht="12" customHeight="1" x14ac:dyDescent="0.2">
      <c r="B62" s="215" t="s">
        <v>165</v>
      </c>
      <c r="C62" s="216"/>
      <c r="D62" s="166">
        <v>14243025.256590005</v>
      </c>
      <c r="E62" s="166">
        <v>12864278.677850014</v>
      </c>
      <c r="F62" s="166">
        <v>12046012.836460002</v>
      </c>
      <c r="G62" s="166">
        <v>10935906.914640002</v>
      </c>
      <c r="H62" s="166">
        <v>10455218.080789991</v>
      </c>
      <c r="I62" s="172">
        <v>0.16419841798518101</v>
      </c>
      <c r="J62" s="164">
        <v>-4.3955095594907512E-2</v>
      </c>
    </row>
    <row r="63" spans="2:10" ht="12" customHeight="1" x14ac:dyDescent="0.2">
      <c r="B63" s="235" t="s">
        <v>105</v>
      </c>
      <c r="C63" s="162" t="s">
        <v>205</v>
      </c>
      <c r="D63" s="167">
        <v>102379.46202999991</v>
      </c>
      <c r="E63" s="167">
        <v>104488.30444000004</v>
      </c>
      <c r="F63" s="167">
        <v>105956.63248999997</v>
      </c>
      <c r="G63" s="167">
        <v>101833.14984999987</v>
      </c>
      <c r="H63" s="168">
        <v>90441.129210000057</v>
      </c>
      <c r="I63" s="171">
        <v>1.420371169909951E-3</v>
      </c>
      <c r="J63" s="163">
        <v>-0.11186947135368241</v>
      </c>
    </row>
    <row r="64" spans="2:10" ht="12" customHeight="1" x14ac:dyDescent="0.2">
      <c r="B64" s="236"/>
      <c r="C64" s="174" t="s">
        <v>296</v>
      </c>
      <c r="D64" s="167">
        <v>4.3902999999999999</v>
      </c>
      <c r="E64" s="167">
        <v>1.7275</v>
      </c>
      <c r="F64" s="167">
        <v>1.4999999999999999E-2</v>
      </c>
      <c r="G64" s="167">
        <v>0</v>
      </c>
      <c r="H64" s="168">
        <v>0.247</v>
      </c>
      <c r="I64" s="171">
        <v>3.8791165262116888E-9</v>
      </c>
      <c r="J64" s="163" t="s">
        <v>180</v>
      </c>
    </row>
    <row r="65" spans="2:10" ht="12" customHeight="1" x14ac:dyDescent="0.2">
      <c r="B65" s="237"/>
      <c r="C65" s="174" t="s">
        <v>297</v>
      </c>
      <c r="D65" s="167">
        <v>0</v>
      </c>
      <c r="E65" s="167">
        <v>0</v>
      </c>
      <c r="F65" s="167">
        <v>0</v>
      </c>
      <c r="G65" s="167">
        <v>0</v>
      </c>
      <c r="H65" s="168">
        <v>1.7749999999999999</v>
      </c>
      <c r="I65" s="171">
        <v>2.7876242243019221E-8</v>
      </c>
      <c r="J65" s="163" t="s">
        <v>180</v>
      </c>
    </row>
    <row r="66" spans="2:10" ht="12" customHeight="1" x14ac:dyDescent="0.2">
      <c r="B66" s="215" t="s">
        <v>169</v>
      </c>
      <c r="C66" s="216"/>
      <c r="D66" s="166">
        <v>102383.85232999991</v>
      </c>
      <c r="E66" s="166">
        <v>104490.03194000003</v>
      </c>
      <c r="F66" s="166">
        <v>105956.64748999997</v>
      </c>
      <c r="G66" s="166">
        <v>101833.14984999987</v>
      </c>
      <c r="H66" s="166">
        <v>90443.151210000055</v>
      </c>
      <c r="I66" s="172">
        <v>1.4204029252687202E-3</v>
      </c>
      <c r="J66" s="164">
        <v>-0.11184961534409255</v>
      </c>
    </row>
    <row r="67" spans="2:10" ht="12" customHeight="1" x14ac:dyDescent="0.2">
      <c r="B67" s="160" t="s">
        <v>106</v>
      </c>
      <c r="C67" s="174" t="s">
        <v>155</v>
      </c>
      <c r="D67" s="167">
        <v>1094582.1140000001</v>
      </c>
      <c r="E67" s="167">
        <v>1206574.0707100001</v>
      </c>
      <c r="F67" s="167">
        <v>1172376.1414999999</v>
      </c>
      <c r="G67" s="167">
        <v>1129643.07125</v>
      </c>
      <c r="H67" s="168">
        <v>790911.49399999995</v>
      </c>
      <c r="I67" s="171">
        <v>1.2421205858891404E-2</v>
      </c>
      <c r="J67" s="163">
        <v>-0.29985717247411492</v>
      </c>
    </row>
    <row r="68" spans="2:10" ht="12" customHeight="1" x14ac:dyDescent="0.2">
      <c r="B68" s="215" t="s">
        <v>172</v>
      </c>
      <c r="C68" s="216"/>
      <c r="D68" s="166">
        <v>1094582.1140000001</v>
      </c>
      <c r="E68" s="166">
        <v>1206574.0707100001</v>
      </c>
      <c r="F68" s="166">
        <v>1172376.1414999999</v>
      </c>
      <c r="G68" s="166">
        <v>1129643.07125</v>
      </c>
      <c r="H68" s="166">
        <v>790911.49399999995</v>
      </c>
      <c r="I68" s="172">
        <v>1.2421205858891404E-2</v>
      </c>
      <c r="J68" s="164">
        <v>-0.29985717247411492</v>
      </c>
    </row>
    <row r="69" spans="2:10" ht="12" customHeight="1" x14ac:dyDescent="0.2">
      <c r="B69" s="235" t="s">
        <v>157</v>
      </c>
      <c r="C69" s="162" t="s">
        <v>158</v>
      </c>
      <c r="D69" s="167">
        <v>1531047.2590000001</v>
      </c>
      <c r="E69" s="167">
        <v>1418604.1808499999</v>
      </c>
      <c r="F69" s="167">
        <v>1071807.9353499999</v>
      </c>
      <c r="G69" s="167">
        <v>696442.35574999999</v>
      </c>
      <c r="H69" s="168">
        <v>702024.45303000009</v>
      </c>
      <c r="I69" s="171">
        <v>1.1025241528556254E-2</v>
      </c>
      <c r="J69" s="163">
        <v>8.0151605282374749E-3</v>
      </c>
    </row>
    <row r="70" spans="2:10" ht="12" customHeight="1" x14ac:dyDescent="0.2">
      <c r="B70" s="236"/>
      <c r="C70" s="162" t="s">
        <v>160</v>
      </c>
      <c r="D70" s="167">
        <v>429.76837999999998</v>
      </c>
      <c r="E70" s="167">
        <v>211326.04443000001</v>
      </c>
      <c r="F70" s="167">
        <v>542735.5074</v>
      </c>
      <c r="G70" s="167">
        <v>493110.522</v>
      </c>
      <c r="H70" s="168">
        <v>404964.69867000001</v>
      </c>
      <c r="I70" s="171">
        <v>6.3599403042232132E-3</v>
      </c>
      <c r="J70" s="163">
        <v>-0.17875469980338399</v>
      </c>
    </row>
    <row r="71" spans="2:10" ht="12" customHeight="1" x14ac:dyDescent="0.2">
      <c r="B71" s="236"/>
      <c r="C71" s="162" t="s">
        <v>159</v>
      </c>
      <c r="D71" s="167">
        <v>30129.816099999996</v>
      </c>
      <c r="E71" s="167">
        <v>17008.306250000001</v>
      </c>
      <c r="F71" s="167">
        <v>8801.3009399999992</v>
      </c>
      <c r="G71" s="167">
        <v>6014.6384999999991</v>
      </c>
      <c r="H71" s="168">
        <v>10737.46441</v>
      </c>
      <c r="I71" s="171">
        <v>1.6863107547546901E-4</v>
      </c>
      <c r="J71" s="163">
        <v>0.78522190652023438</v>
      </c>
    </row>
    <row r="72" spans="2:10" ht="12" customHeight="1" x14ac:dyDescent="0.2">
      <c r="B72" s="236"/>
      <c r="C72" s="162" t="s">
        <v>316</v>
      </c>
      <c r="D72" s="167">
        <v>0.11</v>
      </c>
      <c r="E72" s="167">
        <v>0</v>
      </c>
      <c r="F72" s="167">
        <v>0</v>
      </c>
      <c r="G72" s="167">
        <v>0</v>
      </c>
      <c r="H72" s="167">
        <v>0</v>
      </c>
      <c r="I72" s="171">
        <v>0</v>
      </c>
      <c r="J72" s="163" t="s">
        <v>180</v>
      </c>
    </row>
    <row r="73" spans="2:10" ht="12" customHeight="1" x14ac:dyDescent="0.2">
      <c r="B73" s="236"/>
      <c r="C73" s="162" t="s">
        <v>161</v>
      </c>
      <c r="D73" s="167">
        <v>0</v>
      </c>
      <c r="E73" s="167">
        <v>0</v>
      </c>
      <c r="F73" s="167">
        <v>0</v>
      </c>
      <c r="G73" s="167">
        <v>5.6000000000000001E-2</v>
      </c>
      <c r="H73" s="168">
        <v>0</v>
      </c>
      <c r="I73" s="171">
        <v>0</v>
      </c>
      <c r="J73" s="163">
        <v>-1</v>
      </c>
    </row>
    <row r="74" spans="2:10" ht="12" customHeight="1" x14ac:dyDescent="0.2">
      <c r="B74" s="236"/>
      <c r="C74" s="162" t="s">
        <v>201</v>
      </c>
      <c r="D74" s="167">
        <v>0</v>
      </c>
      <c r="E74" s="167">
        <v>0</v>
      </c>
      <c r="F74" s="167">
        <v>0</v>
      </c>
      <c r="G74" s="167">
        <v>0</v>
      </c>
      <c r="H74" s="168">
        <v>0</v>
      </c>
      <c r="I74" s="171">
        <v>0</v>
      </c>
      <c r="J74" s="163" t="s">
        <v>180</v>
      </c>
    </row>
    <row r="75" spans="2:10" ht="12" customHeight="1" x14ac:dyDescent="0.2">
      <c r="B75" s="237"/>
      <c r="C75" s="174" t="s">
        <v>162</v>
      </c>
      <c r="D75" s="167">
        <v>2.5110000000000001</v>
      </c>
      <c r="E75" s="167">
        <v>8.9999999999999993E-3</v>
      </c>
      <c r="F75" s="167">
        <v>13.667</v>
      </c>
      <c r="G75" s="167">
        <v>0</v>
      </c>
      <c r="H75" s="168">
        <v>0</v>
      </c>
      <c r="I75" s="171">
        <v>0</v>
      </c>
      <c r="J75" s="163" t="s">
        <v>180</v>
      </c>
    </row>
    <row r="76" spans="2:10" ht="12" customHeight="1" x14ac:dyDescent="0.2">
      <c r="B76" s="215" t="s">
        <v>175</v>
      </c>
      <c r="C76" s="216"/>
      <c r="D76" s="166">
        <v>1561609.4644800001</v>
      </c>
      <c r="E76" s="166">
        <v>1646938.5405299999</v>
      </c>
      <c r="F76" s="166">
        <v>1623358.4106899998</v>
      </c>
      <c r="G76" s="166">
        <v>1195567.57225</v>
      </c>
      <c r="H76" s="166">
        <v>1117726.6161100001</v>
      </c>
      <c r="I76" s="172">
        <v>1.7553812908254935E-2</v>
      </c>
      <c r="J76" s="164">
        <v>-6.5107952027761207E-2</v>
      </c>
    </row>
    <row r="77" spans="2:10" ht="12" customHeight="1" x14ac:dyDescent="0.2">
      <c r="B77" s="235" t="s">
        <v>226</v>
      </c>
      <c r="C77" s="162" t="s">
        <v>202</v>
      </c>
      <c r="D77" s="167">
        <v>49589.807999999997</v>
      </c>
      <c r="E77" s="167">
        <v>0</v>
      </c>
      <c r="F77" s="167">
        <v>42828.24164</v>
      </c>
      <c r="G77" s="167">
        <v>48098.724499999997</v>
      </c>
      <c r="H77" s="168">
        <v>27468.386999999999</v>
      </c>
      <c r="I77" s="171">
        <v>4.3138896340112672E-4</v>
      </c>
      <c r="J77" s="163">
        <v>-0.42891651939751541</v>
      </c>
    </row>
    <row r="78" spans="2:10" ht="12" customHeight="1" x14ac:dyDescent="0.2">
      <c r="B78" s="236"/>
      <c r="C78" s="162" t="s">
        <v>163</v>
      </c>
      <c r="D78" s="167">
        <v>22102.454400000002</v>
      </c>
      <c r="E78" s="167">
        <v>26240.644399999997</v>
      </c>
      <c r="F78" s="167">
        <v>17887.716650000002</v>
      </c>
      <c r="G78" s="167">
        <v>22524.257260000002</v>
      </c>
      <c r="H78" s="168">
        <v>21395.242149999998</v>
      </c>
      <c r="I78" s="171">
        <v>3.3601067775856637E-4</v>
      </c>
      <c r="J78" s="163">
        <v>-5.0124410184436141E-2</v>
      </c>
    </row>
    <row r="79" spans="2:10" ht="12" customHeight="1" x14ac:dyDescent="0.2">
      <c r="B79" s="236"/>
      <c r="C79" s="162" t="s">
        <v>206</v>
      </c>
      <c r="D79" s="167">
        <v>125.28700000000001</v>
      </c>
      <c r="E79" s="167">
        <v>174.99569999999997</v>
      </c>
      <c r="F79" s="167">
        <v>135.93700000000001</v>
      </c>
      <c r="G79" s="167">
        <v>187.12799999999999</v>
      </c>
      <c r="H79" s="168">
        <v>205.66</v>
      </c>
      <c r="I79" s="171">
        <v>3.229874918140469E-6</v>
      </c>
      <c r="J79" s="163">
        <v>9.9033816425120769E-2</v>
      </c>
    </row>
    <row r="80" spans="2:10" ht="12" customHeight="1" x14ac:dyDescent="0.2">
      <c r="B80" s="236"/>
      <c r="C80" s="162" t="s">
        <v>166</v>
      </c>
      <c r="D80" s="167">
        <v>0</v>
      </c>
      <c r="E80" s="167">
        <v>17.542300000000001</v>
      </c>
      <c r="F80" s="167">
        <v>0</v>
      </c>
      <c r="G80" s="167">
        <v>0</v>
      </c>
      <c r="H80" s="168">
        <v>1.2509999999999999</v>
      </c>
      <c r="I80" s="171">
        <v>1.9646861434375799E-8</v>
      </c>
      <c r="J80" s="163" t="s">
        <v>180</v>
      </c>
    </row>
    <row r="81" spans="1:10" ht="12" customHeight="1" x14ac:dyDescent="0.2">
      <c r="B81" s="237"/>
      <c r="C81" s="174" t="s">
        <v>176</v>
      </c>
      <c r="D81" s="167">
        <v>0</v>
      </c>
      <c r="E81" s="167">
        <v>0</v>
      </c>
      <c r="F81" s="167">
        <v>9.5752800000000011</v>
      </c>
      <c r="G81" s="167">
        <v>0</v>
      </c>
      <c r="H81" s="168">
        <v>0</v>
      </c>
      <c r="I81" s="171">
        <v>0</v>
      </c>
      <c r="J81" s="163" t="s">
        <v>180</v>
      </c>
    </row>
    <row r="82" spans="1:10" ht="12" customHeight="1" x14ac:dyDescent="0.2">
      <c r="B82" s="215" t="s">
        <v>290</v>
      </c>
      <c r="C82" s="216"/>
      <c r="D82" s="166">
        <v>71817.549400000004</v>
      </c>
      <c r="E82" s="166">
        <v>26433.182399999998</v>
      </c>
      <c r="F82" s="166">
        <v>60861.470569999998</v>
      </c>
      <c r="G82" s="166">
        <v>70810.109759999992</v>
      </c>
      <c r="H82" s="166">
        <v>49070.540149999993</v>
      </c>
      <c r="I82" s="172">
        <v>7.7064916293926786E-4</v>
      </c>
      <c r="J82" s="164">
        <v>-0.30701222867303746</v>
      </c>
    </row>
    <row r="83" spans="1:10" ht="12" customHeight="1" x14ac:dyDescent="0.2">
      <c r="B83" s="235" t="s">
        <v>167</v>
      </c>
      <c r="C83" s="162" t="s">
        <v>168</v>
      </c>
      <c r="D83" s="167">
        <v>637291.15800000005</v>
      </c>
      <c r="E83" s="167">
        <v>1022160.689</v>
      </c>
      <c r="F83" s="167">
        <v>1063351.8522399999</v>
      </c>
      <c r="G83" s="167">
        <v>861738.69706999999</v>
      </c>
      <c r="H83" s="168">
        <v>1117619.9295099999</v>
      </c>
      <c r="I83" s="171">
        <v>1.755213740318131E-2</v>
      </c>
      <c r="J83" s="163">
        <v>0.29693598919257358</v>
      </c>
    </row>
    <row r="84" spans="1:10" ht="12" customHeight="1" x14ac:dyDescent="0.2">
      <c r="B84" s="236"/>
      <c r="C84" s="162" t="s">
        <v>171</v>
      </c>
      <c r="D84" s="167">
        <v>17097.733589999996</v>
      </c>
      <c r="E84" s="167">
        <v>28709.868329999998</v>
      </c>
      <c r="F84" s="167">
        <v>38319.433860000005</v>
      </c>
      <c r="G84" s="167">
        <v>43223.075379999987</v>
      </c>
      <c r="H84" s="168">
        <v>55218.086260000011</v>
      </c>
      <c r="I84" s="171">
        <v>8.6719591480545997E-4</v>
      </c>
      <c r="J84" s="163">
        <v>0.2775140541144907</v>
      </c>
    </row>
    <row r="85" spans="1:10" ht="12" customHeight="1" x14ac:dyDescent="0.2">
      <c r="B85" s="236"/>
      <c r="C85" s="162" t="s">
        <v>178</v>
      </c>
      <c r="D85" s="167">
        <v>0</v>
      </c>
      <c r="E85" s="167">
        <v>0</v>
      </c>
      <c r="F85" s="167">
        <v>51737.385999999999</v>
      </c>
      <c r="G85" s="167">
        <v>0</v>
      </c>
      <c r="H85" s="168">
        <v>34831.338000000003</v>
      </c>
      <c r="I85" s="171">
        <v>5.4702355816139763E-4</v>
      </c>
      <c r="J85" s="163" t="s">
        <v>180</v>
      </c>
    </row>
    <row r="86" spans="1:10" ht="12" customHeight="1" x14ac:dyDescent="0.2">
      <c r="B86" s="236"/>
      <c r="C86" s="162" t="s">
        <v>170</v>
      </c>
      <c r="D86" s="167">
        <v>436157.79813999997</v>
      </c>
      <c r="E86" s="167">
        <v>24980.321170000003</v>
      </c>
      <c r="F86" s="167">
        <v>16743.546750000001</v>
      </c>
      <c r="G86" s="167">
        <v>21212.13005</v>
      </c>
      <c r="H86" s="168">
        <v>33810.800519999997</v>
      </c>
      <c r="I86" s="171">
        <v>5.3099609336671556E-4</v>
      </c>
      <c r="J86" s="163">
        <v>0.59393707469750301</v>
      </c>
    </row>
    <row r="87" spans="1:10" ht="12" customHeight="1" x14ac:dyDescent="0.2">
      <c r="B87" s="236"/>
      <c r="C87" s="162" t="s">
        <v>173</v>
      </c>
      <c r="D87" s="167">
        <v>6384</v>
      </c>
      <c r="E87" s="167">
        <v>4444.13</v>
      </c>
      <c r="F87" s="167">
        <v>4.9000000000000004</v>
      </c>
      <c r="G87" s="167">
        <v>1345.9269999999999</v>
      </c>
      <c r="H87" s="168">
        <v>4843.9612500000003</v>
      </c>
      <c r="I87" s="171">
        <v>7.6074049138477864E-5</v>
      </c>
      <c r="J87" s="163">
        <v>2.5989776934410265</v>
      </c>
    </row>
    <row r="88" spans="1:10" ht="12" customHeight="1" x14ac:dyDescent="0.2">
      <c r="B88" s="236"/>
      <c r="C88" s="162" t="s">
        <v>313</v>
      </c>
      <c r="D88" s="167">
        <v>3.5228000000000002</v>
      </c>
      <c r="E88" s="167">
        <v>0.96599999999999997</v>
      </c>
      <c r="F88" s="167">
        <v>2985.55</v>
      </c>
      <c r="G88" s="167">
        <v>0</v>
      </c>
      <c r="H88" s="168">
        <v>780.10400000000004</v>
      </c>
      <c r="I88" s="171">
        <v>1.2251474973942686E-5</v>
      </c>
      <c r="J88" s="163" t="s">
        <v>180</v>
      </c>
    </row>
    <row r="89" spans="1:10" ht="12" customHeight="1" x14ac:dyDescent="0.2">
      <c r="B89" s="236"/>
      <c r="C89" s="162" t="s">
        <v>174</v>
      </c>
      <c r="D89" s="167">
        <v>965.20520000000022</v>
      </c>
      <c r="E89" s="167">
        <v>884.57100000000003</v>
      </c>
      <c r="F89" s="167">
        <v>45.818280000000001</v>
      </c>
      <c r="G89" s="167">
        <v>100.28721999999999</v>
      </c>
      <c r="H89" s="168">
        <v>40.743760000000002</v>
      </c>
      <c r="I89" s="171">
        <v>6.3987770346559825E-7</v>
      </c>
      <c r="J89" s="163">
        <v>-0.59372929073116187</v>
      </c>
    </row>
    <row r="90" spans="1:10" ht="12" customHeight="1" x14ac:dyDescent="0.2">
      <c r="B90" s="236"/>
      <c r="C90" s="162" t="s">
        <v>177</v>
      </c>
      <c r="D90" s="167">
        <v>0</v>
      </c>
      <c r="E90" s="167">
        <v>0.09</v>
      </c>
      <c r="F90" s="167">
        <v>0</v>
      </c>
      <c r="G90" s="167">
        <v>0</v>
      </c>
      <c r="H90" s="168">
        <v>0</v>
      </c>
      <c r="I90" s="171">
        <v>0</v>
      </c>
      <c r="J90" s="163" t="s">
        <v>180</v>
      </c>
    </row>
    <row r="91" spans="1:10" ht="12" customHeight="1" x14ac:dyDescent="0.2">
      <c r="B91" s="236"/>
      <c r="C91" s="174" t="s">
        <v>314</v>
      </c>
      <c r="D91" s="167">
        <v>2204.5648900000001</v>
      </c>
      <c r="E91" s="167">
        <v>2229.9014499999998</v>
      </c>
      <c r="F91" s="167">
        <v>1911.4090000000001</v>
      </c>
      <c r="G91" s="167">
        <v>1976.4753700000001</v>
      </c>
      <c r="H91" s="168">
        <v>1784.1129900000001</v>
      </c>
      <c r="I91" s="171">
        <v>2.8019361069384411E-5</v>
      </c>
      <c r="J91" s="163">
        <v>-9.7325968701547749E-2</v>
      </c>
    </row>
    <row r="92" spans="1:10" ht="12" customHeight="1" x14ac:dyDescent="0.2">
      <c r="B92" s="215" t="s">
        <v>179</v>
      </c>
      <c r="C92" s="216"/>
      <c r="D92" s="166">
        <v>1100103.9826199999</v>
      </c>
      <c r="E92" s="166">
        <v>1083410.5369499999</v>
      </c>
      <c r="F92" s="166">
        <v>1175099.8961299998</v>
      </c>
      <c r="G92" s="166">
        <v>929596.59209000005</v>
      </c>
      <c r="H92" s="166">
        <v>1248929.07629</v>
      </c>
      <c r="I92" s="172">
        <v>1.9614337732400153E-2</v>
      </c>
      <c r="J92" s="164">
        <v>0.3435172707357379</v>
      </c>
    </row>
    <row r="93" spans="1:10" ht="12" customHeight="1" x14ac:dyDescent="0.2">
      <c r="B93" s="240" t="s">
        <v>197</v>
      </c>
      <c r="C93" s="162" t="s">
        <v>211</v>
      </c>
      <c r="D93" s="167">
        <v>70.367399999999989</v>
      </c>
      <c r="E93" s="167">
        <v>168.16991999999999</v>
      </c>
      <c r="F93" s="167">
        <v>942.2088</v>
      </c>
      <c r="G93" s="167">
        <v>77.824300000000008</v>
      </c>
      <c r="H93" s="168">
        <v>34.968000000000004</v>
      </c>
      <c r="I93" s="171">
        <v>5.4916982465008242E-7</v>
      </c>
      <c r="J93" s="163">
        <v>-0.55068018600874025</v>
      </c>
    </row>
    <row r="94" spans="1:10" ht="12" customHeight="1" x14ac:dyDescent="0.2">
      <c r="A94" s="37"/>
      <c r="B94" s="240"/>
      <c r="C94" s="162" t="s">
        <v>212</v>
      </c>
      <c r="D94" s="167">
        <v>10.4254</v>
      </c>
      <c r="E94" s="167">
        <v>376.85535999999996</v>
      </c>
      <c r="F94" s="167">
        <v>12.787100000000001</v>
      </c>
      <c r="G94" s="167">
        <v>500.29915999999997</v>
      </c>
      <c r="H94" s="168">
        <v>7.6049999999999995</v>
      </c>
      <c r="I94" s="171">
        <v>1.1943595620178094E-7</v>
      </c>
      <c r="J94" s="163">
        <v>-0.98479909500547635</v>
      </c>
    </row>
    <row r="95" spans="1:10" ht="12" customHeight="1" x14ac:dyDescent="0.2">
      <c r="A95" s="35"/>
      <c r="B95" s="238" t="s">
        <v>10</v>
      </c>
      <c r="C95" s="239"/>
      <c r="D95" s="169">
        <v>68872793.709700033</v>
      </c>
      <c r="E95" s="169">
        <v>61281852.266850002</v>
      </c>
      <c r="F95" s="169">
        <v>64933742.388630018</v>
      </c>
      <c r="G95" s="169">
        <v>65692218.445209995</v>
      </c>
      <c r="H95" s="169">
        <v>63674292.414519973</v>
      </c>
      <c r="I95" s="173">
        <v>1</v>
      </c>
      <c r="J95" s="170">
        <v>-3.0717885290676428E-2</v>
      </c>
    </row>
    <row r="96" spans="1:10" ht="12.75" customHeight="1" x14ac:dyDescent="0.2">
      <c r="A96" s="35"/>
      <c r="B96" s="243" t="s">
        <v>192</v>
      </c>
      <c r="C96" s="243"/>
      <c r="D96" s="243"/>
      <c r="E96" s="243"/>
      <c r="F96" s="243"/>
      <c r="G96" s="243"/>
      <c r="H96" s="243"/>
      <c r="I96" s="243"/>
      <c r="J96" s="243"/>
    </row>
    <row r="97" spans="1:10" x14ac:dyDescent="0.2">
      <c r="A97" s="35"/>
      <c r="B97" s="242" t="s">
        <v>203</v>
      </c>
      <c r="C97" s="242"/>
      <c r="D97" s="242"/>
      <c r="E97" s="242"/>
      <c r="F97" s="242"/>
      <c r="G97" s="242"/>
      <c r="H97" s="242"/>
      <c r="I97" s="242"/>
      <c r="J97" s="242"/>
    </row>
    <row r="98" spans="1:10" x14ac:dyDescent="0.2">
      <c r="A98" s="36"/>
      <c r="B98" s="241" t="s">
        <v>207</v>
      </c>
      <c r="C98" s="241"/>
      <c r="D98" s="241"/>
      <c r="E98" s="241"/>
      <c r="F98" s="241"/>
      <c r="G98" s="241"/>
      <c r="H98" s="241"/>
      <c r="I98" s="241"/>
      <c r="J98" s="241"/>
    </row>
    <row r="99" spans="1:10" x14ac:dyDescent="0.2">
      <c r="A99" s="36"/>
      <c r="B99" s="34"/>
      <c r="C99" s="34"/>
      <c r="D99" s="34"/>
      <c r="E99" s="34"/>
      <c r="F99" s="34"/>
      <c r="G99" s="34"/>
      <c r="H99" s="34"/>
      <c r="I99" s="34"/>
      <c r="J99" s="34"/>
    </row>
    <row r="100" spans="1:10" x14ac:dyDescent="0.2">
      <c r="A100" s="36"/>
      <c r="B100" s="34"/>
      <c r="C100" s="34"/>
      <c r="D100" s="34"/>
      <c r="E100" s="34"/>
      <c r="F100" s="34"/>
      <c r="G100" s="34"/>
      <c r="H100" s="34"/>
      <c r="I100" s="34"/>
      <c r="J100" s="34"/>
    </row>
    <row r="101" spans="1:10" x14ac:dyDescent="0.2">
      <c r="A101" s="36"/>
      <c r="B101" s="34"/>
      <c r="C101" s="34"/>
      <c r="D101" s="34"/>
      <c r="E101" s="34"/>
      <c r="F101" s="34"/>
      <c r="G101" s="34"/>
      <c r="H101" s="34"/>
      <c r="I101" s="34"/>
      <c r="J101" s="34"/>
    </row>
    <row r="102" spans="1:10" x14ac:dyDescent="0.2">
      <c r="A102" s="36"/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x14ac:dyDescent="0.2">
      <c r="A103" s="34"/>
      <c r="B103" s="34"/>
      <c r="C103" s="34"/>
      <c r="D103" s="34"/>
      <c r="E103" s="34"/>
      <c r="F103" s="34"/>
      <c r="G103" s="34"/>
      <c r="H103" s="34"/>
      <c r="I103" s="34"/>
      <c r="J103" s="34"/>
    </row>
    <row r="104" spans="1:10" x14ac:dyDescent="0.2">
      <c r="A104" s="34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x14ac:dyDescent="0.2">
      <c r="A105" s="34"/>
      <c r="B105" s="34"/>
      <c r="C105" s="34"/>
      <c r="D105" s="34"/>
      <c r="E105" s="34"/>
      <c r="F105" s="34"/>
      <c r="G105" s="34"/>
      <c r="H105" s="34"/>
      <c r="I105" s="34"/>
      <c r="J105" s="34"/>
    </row>
    <row r="106" spans="1:10" x14ac:dyDescent="0.2">
      <c r="A106" s="34"/>
      <c r="B106" s="34"/>
      <c r="C106" s="34"/>
      <c r="D106" s="34"/>
      <c r="E106" s="34"/>
      <c r="F106" s="34"/>
      <c r="G106" s="34"/>
      <c r="H106" s="34"/>
      <c r="I106" s="34"/>
      <c r="J106" s="34"/>
    </row>
    <row r="107" spans="1:10" x14ac:dyDescent="0.2">
      <c r="A107" s="34"/>
      <c r="B107" s="34"/>
      <c r="C107" s="34"/>
      <c r="D107" s="34"/>
      <c r="E107" s="34"/>
      <c r="F107" s="34"/>
      <c r="G107" s="34"/>
      <c r="H107" s="34"/>
      <c r="I107" s="34"/>
      <c r="J107" s="34"/>
    </row>
    <row r="108" spans="1:10" x14ac:dyDescent="0.2">
      <c r="A108" s="34"/>
      <c r="B108" s="34"/>
      <c r="C108" s="34"/>
      <c r="D108" s="34"/>
      <c r="E108" s="34"/>
      <c r="F108" s="34"/>
      <c r="G108" s="34"/>
      <c r="H108" s="34"/>
      <c r="I108" s="34"/>
      <c r="J108" s="34"/>
    </row>
    <row r="109" spans="1:10" x14ac:dyDescent="0.2">
      <c r="A109" s="34"/>
      <c r="B109" s="34"/>
      <c r="C109" s="34"/>
      <c r="D109" s="34"/>
      <c r="E109" s="34"/>
      <c r="F109" s="34"/>
      <c r="G109" s="34"/>
      <c r="H109" s="34"/>
      <c r="I109" s="34"/>
      <c r="J109" s="34"/>
    </row>
    <row r="110" spans="1:10" x14ac:dyDescent="0.2">
      <c r="A110" s="34"/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1:10" x14ac:dyDescent="0.2">
      <c r="A111" s="34"/>
      <c r="B111" s="34"/>
      <c r="C111" s="34"/>
      <c r="D111" s="34"/>
      <c r="E111" s="34"/>
      <c r="F111" s="34"/>
      <c r="G111" s="34"/>
      <c r="H111" s="34"/>
      <c r="I111" s="34"/>
      <c r="J111" s="34"/>
    </row>
    <row r="112" spans="1:10" x14ac:dyDescent="0.2">
      <c r="A112" s="34"/>
      <c r="B112" s="34"/>
      <c r="C112" s="34"/>
      <c r="D112" s="34"/>
      <c r="E112" s="34"/>
      <c r="F112" s="34"/>
      <c r="G112" s="34"/>
      <c r="H112" s="34"/>
      <c r="I112" s="34"/>
      <c r="J112" s="34"/>
    </row>
    <row r="113" spans="1:10" x14ac:dyDescent="0.2">
      <c r="A113" s="34"/>
      <c r="B113" s="34"/>
      <c r="C113" s="34"/>
      <c r="D113" s="34"/>
      <c r="E113" s="34"/>
      <c r="F113" s="34"/>
      <c r="G113" s="34"/>
      <c r="H113" s="34"/>
      <c r="I113" s="34"/>
      <c r="J113" s="34"/>
    </row>
    <row r="114" spans="1:10" x14ac:dyDescent="0.2">
      <c r="A114" s="34"/>
      <c r="B114" s="34"/>
      <c r="C114" s="34"/>
      <c r="D114" s="34"/>
      <c r="E114" s="34"/>
      <c r="F114" s="34"/>
      <c r="G114" s="34"/>
      <c r="H114" s="34"/>
      <c r="I114" s="34"/>
      <c r="J114" s="34"/>
    </row>
    <row r="115" spans="1:10" x14ac:dyDescent="0.2">
      <c r="A115" s="34"/>
      <c r="B115" s="34"/>
      <c r="C115" s="34"/>
      <c r="D115" s="34"/>
      <c r="E115" s="34"/>
      <c r="F115" s="34"/>
      <c r="G115" s="34"/>
      <c r="H115" s="34"/>
      <c r="I115" s="34"/>
      <c r="J115" s="34"/>
    </row>
    <row r="116" spans="1:10" x14ac:dyDescent="0.2">
      <c r="A116" s="34"/>
      <c r="B116" s="34"/>
      <c r="C116" s="34"/>
      <c r="D116" s="34"/>
      <c r="E116" s="34"/>
      <c r="F116" s="34"/>
      <c r="G116" s="34"/>
      <c r="H116" s="34"/>
      <c r="I116" s="34"/>
      <c r="J116" s="34"/>
    </row>
    <row r="117" spans="1:10" x14ac:dyDescent="0.2">
      <c r="A117" s="34"/>
      <c r="B117" s="34"/>
      <c r="C117" s="34"/>
      <c r="D117" s="34"/>
      <c r="E117" s="34"/>
      <c r="F117" s="34"/>
      <c r="G117" s="34"/>
      <c r="H117" s="34"/>
      <c r="I117" s="34"/>
      <c r="J117" s="34"/>
    </row>
    <row r="118" spans="1:10" x14ac:dyDescent="0.2">
      <c r="A118" s="34"/>
    </row>
    <row r="119" spans="1:10" x14ac:dyDescent="0.2">
      <c r="A119" s="34"/>
    </row>
    <row r="120" spans="1:10" x14ac:dyDescent="0.2">
      <c r="A120" s="34"/>
    </row>
    <row r="121" spans="1:10" x14ac:dyDescent="0.2">
      <c r="A121" s="34"/>
    </row>
    <row r="122" spans="1:10" x14ac:dyDescent="0.2">
      <c r="A122" s="34"/>
    </row>
    <row r="123" spans="1:10" x14ac:dyDescent="0.2">
      <c r="A123" s="34"/>
    </row>
  </sheetData>
  <mergeCells count="39">
    <mergeCell ref="B98:J98"/>
    <mergeCell ref="B97:J97"/>
    <mergeCell ref="B96:J96"/>
    <mergeCell ref="G5:G6"/>
    <mergeCell ref="H5:H6"/>
    <mergeCell ref="I5:I6"/>
    <mergeCell ref="J5:J6"/>
    <mergeCell ref="B5:B6"/>
    <mergeCell ref="C5:C6"/>
    <mergeCell ref="D5:D6"/>
    <mergeCell ref="E5:E6"/>
    <mergeCell ref="F5:F6"/>
    <mergeCell ref="B68:C68"/>
    <mergeCell ref="B38:C38"/>
    <mergeCell ref="B34:B37"/>
    <mergeCell ref="B42:C42"/>
    <mergeCell ref="B39:B41"/>
    <mergeCell ref="B48:C48"/>
    <mergeCell ref="B43:B47"/>
    <mergeCell ref="B50:C50"/>
    <mergeCell ref="B52:C52"/>
    <mergeCell ref="B62:C62"/>
    <mergeCell ref="B53:B61"/>
    <mergeCell ref="B66:C66"/>
    <mergeCell ref="B63:B65"/>
    <mergeCell ref="B93:B94"/>
    <mergeCell ref="B95:C95"/>
    <mergeCell ref="B76:C76"/>
    <mergeCell ref="B69:B75"/>
    <mergeCell ref="B82:C82"/>
    <mergeCell ref="B77:B81"/>
    <mergeCell ref="B92:C92"/>
    <mergeCell ref="B83:B91"/>
    <mergeCell ref="B12:C12"/>
    <mergeCell ref="B7:B11"/>
    <mergeCell ref="B18:C18"/>
    <mergeCell ref="B13:B17"/>
    <mergeCell ref="B33:C33"/>
    <mergeCell ref="B19:B32"/>
  </mergeCells>
  <pageMargins left="0.7" right="0.7" top="0.75" bottom="0.75" header="0.3" footer="0.3"/>
  <pageSetup paperSize="1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PrincipalesProductosExportación</vt:lpstr>
      <vt:lpstr>MovimientoCarga x VíaTransporte</vt:lpstr>
      <vt:lpstr>PrincipalesPaísesDestino</vt:lpstr>
      <vt:lpstr>PrincipalesProductosMineros</vt:lpstr>
      <vt:lpstr>PrincipalesProductosNoMineros</vt:lpstr>
      <vt:lpstr>GruposExpo x RegiónSalida</vt:lpstr>
      <vt:lpstr>MovimientoCarga x LugarSalida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Braun Cirano</dc:creator>
  <cp:lastModifiedBy>Marcela Vera Inostroza</cp:lastModifiedBy>
  <cp:lastPrinted>2023-02-08T12:05:54Z</cp:lastPrinted>
  <dcterms:created xsi:type="dcterms:W3CDTF">2021-01-08T11:59:27Z</dcterms:created>
  <dcterms:modified xsi:type="dcterms:W3CDTF">2023-03-01T14:45:00Z</dcterms:modified>
</cp:coreProperties>
</file>